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autoCompressPictures="0"/>
  <bookViews>
    <workbookView xWindow="180" yWindow="-75" windowWidth="22065" windowHeight="16320" tabRatio="814"/>
  </bookViews>
  <sheets>
    <sheet name="COPERTINA" sheetId="11" r:id="rId1"/>
    <sheet name="ANAGRAFICA" sheetId="12" r:id="rId2"/>
    <sheet name="DESCRIZIONE (1)" sheetId="13" r:id="rId3"/>
    <sheet name="DESCRIZIONE (2)" sheetId="17" r:id="rId4"/>
    <sheet name="DESCRIZIONE (3-4-5)" sheetId="19" r:id="rId5"/>
    <sheet name="DESCRIZIONE (6)" sheetId="15" r:id="rId6"/>
    <sheet name="DESCRIZIONE (7-8)" sheetId="20" r:id="rId7"/>
    <sheet name="DESCRIZIONE (9)" sheetId="18" r:id="rId8"/>
    <sheet name="DESCRIZIONE (10)" sheetId="16" r:id="rId9"/>
    <sheet name="INVESTIMENTI" sheetId="4" r:id="rId10"/>
    <sheet name="PERSONALE" sheetId="1" r:id="rId11"/>
    <sheet name=" BUDGET OSPITALITA" sheetId="5" r:id="rId12"/>
    <sheet name=" BUDGET RISTORAZIONE" sheetId="6" r:id="rId13"/>
    <sheet name="BUDGET PRODOTTI" sheetId="7" r:id="rId14"/>
    <sheet name="BUDGET SERVIZI" sheetId="10" r:id="rId15"/>
    <sheet name="CONTO ECONOMICO" sheetId="8" r:id="rId16"/>
    <sheet name="REDDITIVITA" sheetId="9" state="hidden" r:id="rId17"/>
  </sheets>
  <definedNames>
    <definedName name="_Hlk35972714" localSheetId="0">COPERTINA!#REF!</definedName>
    <definedName name="_xlnm.Print_Area" localSheetId="0">COPERTINA!$A$1:$A$25</definedName>
  </definedNames>
  <calcPr calcId="12451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0"/>
  <c r="H7"/>
  <c r="H8"/>
  <c r="H9"/>
  <c r="H10"/>
  <c r="H11"/>
  <c r="H12"/>
  <c r="H13"/>
  <c r="H14"/>
  <c r="H15"/>
  <c r="H16"/>
  <c r="D8" i="8"/>
  <c r="D6" i="5"/>
  <c r="D8"/>
  <c r="D10"/>
  <c r="D14"/>
  <c r="D16"/>
  <c r="D18"/>
  <c r="D22"/>
  <c r="D24"/>
  <c r="D26"/>
  <c r="D28"/>
  <c r="D5" i="8"/>
  <c r="D7" i="6"/>
  <c r="D9"/>
  <c r="D11"/>
  <c r="D16"/>
  <c r="D18"/>
  <c r="D20"/>
  <c r="D25"/>
  <c r="D27"/>
  <c r="D29"/>
  <c r="D34"/>
  <c r="D36"/>
  <c r="D38"/>
  <c r="D40"/>
  <c r="D6" i="8"/>
  <c r="H6" i="7"/>
  <c r="H7"/>
  <c r="H8"/>
  <c r="H9"/>
  <c r="H10"/>
  <c r="H11"/>
  <c r="H12"/>
  <c r="H13"/>
  <c r="H14"/>
  <c r="H15"/>
  <c r="H16"/>
  <c r="D7" i="8"/>
  <c r="D9"/>
  <c r="E12" i="1"/>
  <c r="C11" i="8"/>
  <c r="E6" i="10"/>
  <c r="E7"/>
  <c r="E8"/>
  <c r="E9"/>
  <c r="E10"/>
  <c r="E11"/>
  <c r="E12"/>
  <c r="E13"/>
  <c r="E14"/>
  <c r="E15"/>
  <c r="E16"/>
  <c r="C8" i="8"/>
  <c r="C6" i="5"/>
  <c r="C8"/>
  <c r="C10"/>
  <c r="C14"/>
  <c r="C16"/>
  <c r="C18"/>
  <c r="C22"/>
  <c r="C24"/>
  <c r="C26"/>
  <c r="C28"/>
  <c r="C5" i="8"/>
  <c r="C7" i="6"/>
  <c r="C9"/>
  <c r="C11"/>
  <c r="C16"/>
  <c r="C18"/>
  <c r="C20"/>
  <c r="C25"/>
  <c r="C27"/>
  <c r="C29"/>
  <c r="C34"/>
  <c r="C36"/>
  <c r="C38"/>
  <c r="C40"/>
  <c r="C6" i="8"/>
  <c r="E6" i="7"/>
  <c r="E7"/>
  <c r="E8"/>
  <c r="E9"/>
  <c r="E10"/>
  <c r="E11"/>
  <c r="E12"/>
  <c r="E13"/>
  <c r="E14"/>
  <c r="E15"/>
  <c r="E16"/>
  <c r="C7" i="8"/>
  <c r="C9"/>
  <c r="C27"/>
  <c r="D11"/>
  <c r="G37" i="4"/>
  <c r="G34"/>
  <c r="G31"/>
  <c r="C15"/>
  <c r="C26"/>
  <c r="C28"/>
  <c r="D15"/>
  <c r="D26"/>
  <c r="D28"/>
  <c r="E15"/>
  <c r="E26"/>
  <c r="E28"/>
  <c r="F15"/>
  <c r="F26"/>
  <c r="F28"/>
  <c r="G19"/>
  <c r="G20"/>
  <c r="G21"/>
  <c r="G22"/>
  <c r="G23"/>
  <c r="G24"/>
  <c r="G25"/>
  <c r="G18"/>
  <c r="G7"/>
  <c r="I7"/>
  <c r="G8"/>
  <c r="G9"/>
  <c r="G10"/>
  <c r="G11"/>
  <c r="G12"/>
  <c r="G13"/>
  <c r="G14"/>
  <c r="G26"/>
  <c r="G15"/>
  <c r="G28"/>
  <c r="H37"/>
  <c r="H34"/>
  <c r="H31"/>
  <c r="O7" i="10"/>
  <c r="N6"/>
  <c r="E6" i="5"/>
  <c r="E8"/>
  <c r="I19" i="6"/>
  <c r="J19"/>
  <c r="H19"/>
  <c r="E16"/>
  <c r="E18"/>
  <c r="K11" i="7"/>
  <c r="P15" i="10"/>
  <c r="O15"/>
  <c r="N15"/>
  <c r="K15"/>
  <c r="P14"/>
  <c r="O14"/>
  <c r="N14"/>
  <c r="K14"/>
  <c r="P13"/>
  <c r="O13"/>
  <c r="N13"/>
  <c r="K13"/>
  <c r="P12"/>
  <c r="O12"/>
  <c r="N12"/>
  <c r="K12"/>
  <c r="P11"/>
  <c r="O11"/>
  <c r="N11"/>
  <c r="K11"/>
  <c r="P10"/>
  <c r="K10"/>
  <c r="O10"/>
  <c r="P9"/>
  <c r="K9"/>
  <c r="O9"/>
  <c r="O8"/>
  <c r="N10" i="7"/>
  <c r="N11"/>
  <c r="O11"/>
  <c r="P11"/>
  <c r="N12"/>
  <c r="O12"/>
  <c r="P12"/>
  <c r="N13"/>
  <c r="O13"/>
  <c r="P13"/>
  <c r="N14"/>
  <c r="O14"/>
  <c r="P14"/>
  <c r="N15"/>
  <c r="O15"/>
  <c r="P15"/>
  <c r="N7"/>
  <c r="N8"/>
  <c r="N9"/>
  <c r="N6"/>
  <c r="K12"/>
  <c r="K13"/>
  <c r="K14"/>
  <c r="K15"/>
  <c r="O7"/>
  <c r="O9"/>
  <c r="O6"/>
  <c r="E34" i="6"/>
  <c r="E25"/>
  <c r="E27"/>
  <c r="E7"/>
  <c r="E9"/>
  <c r="H11"/>
  <c r="E22" i="5"/>
  <c r="E14"/>
  <c r="E17" i="1"/>
  <c r="E18"/>
  <c r="E19"/>
  <c r="E20"/>
  <c r="E21"/>
  <c r="E22"/>
  <c r="E16"/>
  <c r="E15"/>
  <c r="I25" i="4"/>
  <c r="I24"/>
  <c r="I23"/>
  <c r="I22"/>
  <c r="I21"/>
  <c r="I20"/>
  <c r="I19"/>
  <c r="I18"/>
  <c r="I14"/>
  <c r="I13"/>
  <c r="I12"/>
  <c r="I11"/>
  <c r="I10"/>
  <c r="I9"/>
  <c r="I8"/>
  <c r="I11" i="6"/>
  <c r="I15" i="4"/>
  <c r="H17" i="8"/>
  <c r="I17"/>
  <c r="J17"/>
  <c r="K17"/>
  <c r="L17"/>
  <c r="M17"/>
  <c r="N17"/>
  <c r="O17"/>
  <c r="P17"/>
  <c r="Q17"/>
  <c r="R17"/>
  <c r="S17"/>
  <c r="T17"/>
  <c r="U17"/>
  <c r="V17"/>
  <c r="E23" i="1"/>
  <c r="C12" i="8"/>
  <c r="O6" i="10"/>
  <c r="O16"/>
  <c r="D13" i="8"/>
  <c r="I26" i="4"/>
  <c r="F17" i="8"/>
  <c r="C4" i="9"/>
  <c r="N16" i="7"/>
  <c r="E24" i="5"/>
  <c r="E16"/>
  <c r="E26"/>
  <c r="E18"/>
  <c r="E29" i="6"/>
  <c r="E20"/>
  <c r="E11"/>
  <c r="J11"/>
  <c r="E36"/>
  <c r="E38"/>
  <c r="P8" i="10"/>
  <c r="K7"/>
  <c r="P10" i="7"/>
  <c r="K10"/>
  <c r="P8"/>
  <c r="K8"/>
  <c r="O10"/>
  <c r="O8"/>
  <c r="O16"/>
  <c r="H38" i="6"/>
  <c r="J38"/>
  <c r="I38"/>
  <c r="I29"/>
  <c r="H29"/>
  <c r="J29"/>
  <c r="H20"/>
  <c r="J20"/>
  <c r="I20"/>
  <c r="K8" i="10"/>
  <c r="N7"/>
  <c r="P6"/>
  <c r="N8"/>
  <c r="N9"/>
  <c r="N10"/>
  <c r="E10" i="5"/>
  <c r="E28"/>
  <c r="E5" i="8"/>
  <c r="E25" i="1"/>
  <c r="H40" i="6"/>
  <c r="C10" i="8"/>
  <c r="I28" i="4"/>
  <c r="E17" i="8"/>
  <c r="C17"/>
  <c r="G17"/>
  <c r="D17"/>
  <c r="E40" i="6"/>
  <c r="E6" i="8"/>
  <c r="F6"/>
  <c r="G6"/>
  <c r="H6"/>
  <c r="I6"/>
  <c r="J6"/>
  <c r="K6"/>
  <c r="L6"/>
  <c r="M6"/>
  <c r="N6"/>
  <c r="O6"/>
  <c r="P6"/>
  <c r="Q6"/>
  <c r="R6"/>
  <c r="S6"/>
  <c r="T6"/>
  <c r="U6"/>
  <c r="V6"/>
  <c r="J40" i="6"/>
  <c r="I40"/>
  <c r="D10" i="8"/>
  <c r="P7" i="10"/>
  <c r="P16"/>
  <c r="E13" i="8"/>
  <c r="F13"/>
  <c r="G13"/>
  <c r="H13"/>
  <c r="I13"/>
  <c r="J13"/>
  <c r="K13"/>
  <c r="L13"/>
  <c r="M13"/>
  <c r="N13"/>
  <c r="O13"/>
  <c r="P13"/>
  <c r="Q13"/>
  <c r="R13"/>
  <c r="S13"/>
  <c r="T13"/>
  <c r="U13"/>
  <c r="V13"/>
  <c r="K7" i="7"/>
  <c r="P7"/>
  <c r="K9"/>
  <c r="P9"/>
  <c r="K6"/>
  <c r="P6"/>
  <c r="F5" i="8"/>
  <c r="N16" i="10"/>
  <c r="C13" i="8"/>
  <c r="C15"/>
  <c r="K6" i="10"/>
  <c r="K16"/>
  <c r="E8" i="8"/>
  <c r="F8"/>
  <c r="G8"/>
  <c r="H8"/>
  <c r="I8"/>
  <c r="J8"/>
  <c r="K8"/>
  <c r="L8"/>
  <c r="M8"/>
  <c r="N8"/>
  <c r="O8"/>
  <c r="P8"/>
  <c r="Q8"/>
  <c r="R8"/>
  <c r="S8"/>
  <c r="T8"/>
  <c r="U8"/>
  <c r="V8"/>
  <c r="C28"/>
  <c r="D12"/>
  <c r="C16"/>
  <c r="P16" i="7"/>
  <c r="K16"/>
  <c r="E7" i="8"/>
  <c r="G5"/>
  <c r="D15"/>
  <c r="D16"/>
  <c r="D18"/>
  <c r="D19"/>
  <c r="D20"/>
  <c r="C6" i="9"/>
  <c r="E10" i="8"/>
  <c r="F10"/>
  <c r="G10"/>
  <c r="H10"/>
  <c r="I10"/>
  <c r="J10"/>
  <c r="K10"/>
  <c r="L10"/>
  <c r="M10"/>
  <c r="N10"/>
  <c r="O10"/>
  <c r="P10"/>
  <c r="Q10"/>
  <c r="R10"/>
  <c r="S10"/>
  <c r="T10"/>
  <c r="U10"/>
  <c r="V10"/>
  <c r="C18"/>
  <c r="C19"/>
  <c r="F7"/>
  <c r="E9"/>
  <c r="F14"/>
  <c r="G14"/>
  <c r="H14"/>
  <c r="I14"/>
  <c r="J14"/>
  <c r="K14"/>
  <c r="L14"/>
  <c r="M14"/>
  <c r="N14"/>
  <c r="O14"/>
  <c r="P14"/>
  <c r="Q14"/>
  <c r="R14"/>
  <c r="S14"/>
  <c r="T14"/>
  <c r="U14"/>
  <c r="V14"/>
  <c r="H5"/>
  <c r="C20"/>
  <c r="G7"/>
  <c r="F9"/>
  <c r="F11"/>
  <c r="E12"/>
  <c r="E11"/>
  <c r="I5"/>
  <c r="E15"/>
  <c r="C5" i="9"/>
  <c r="E16" i="8"/>
  <c r="H7"/>
  <c r="G9"/>
  <c r="F12"/>
  <c r="F15"/>
  <c r="J5"/>
  <c r="F16"/>
  <c r="F18"/>
  <c r="F19"/>
  <c r="F20"/>
  <c r="C8" i="9"/>
  <c r="E18" i="8"/>
  <c r="E19"/>
  <c r="E20"/>
  <c r="C7" i="9"/>
  <c r="I7" i="8"/>
  <c r="H9"/>
  <c r="G12"/>
  <c r="G11"/>
  <c r="K5"/>
  <c r="G15"/>
  <c r="G16"/>
  <c r="J7"/>
  <c r="I9"/>
  <c r="H12"/>
  <c r="H11"/>
  <c r="L5"/>
  <c r="H15"/>
  <c r="G18"/>
  <c r="G19"/>
  <c r="G20"/>
  <c r="C9" i="9"/>
  <c r="H16" i="8"/>
  <c r="K7"/>
  <c r="J9"/>
  <c r="I12"/>
  <c r="I11"/>
  <c r="M5"/>
  <c r="I15"/>
  <c r="H18"/>
  <c r="H19"/>
  <c r="H20"/>
  <c r="C10" i="9"/>
  <c r="I16" i="8"/>
  <c r="L7"/>
  <c r="K9"/>
  <c r="J12"/>
  <c r="J11"/>
  <c r="N5"/>
  <c r="J15"/>
  <c r="J16"/>
  <c r="J18"/>
  <c r="J19"/>
  <c r="J20"/>
  <c r="C12" i="9"/>
  <c r="I18" i="8"/>
  <c r="I19"/>
  <c r="I20"/>
  <c r="C11" i="9"/>
  <c r="M7" i="8"/>
  <c r="L9"/>
  <c r="K12"/>
  <c r="K11"/>
  <c r="O5"/>
  <c r="K15"/>
  <c r="K16"/>
  <c r="N7"/>
  <c r="M9"/>
  <c r="L12"/>
  <c r="L11"/>
  <c r="P5"/>
  <c r="L15"/>
  <c r="K18"/>
  <c r="K19"/>
  <c r="K20"/>
  <c r="C13" i="9"/>
  <c r="L16" i="8"/>
  <c r="O7"/>
  <c r="N9"/>
  <c r="M12"/>
  <c r="M11"/>
  <c r="Q5"/>
  <c r="M15"/>
  <c r="L18"/>
  <c r="L19"/>
  <c r="L20"/>
  <c r="C14" i="9"/>
  <c r="M16" i="8"/>
  <c r="P7"/>
  <c r="O9"/>
  <c r="N12"/>
  <c r="N11"/>
  <c r="R5"/>
  <c r="N15"/>
  <c r="N16"/>
  <c r="M18"/>
  <c r="M19"/>
  <c r="M20"/>
  <c r="C15" i="9"/>
  <c r="Q7" i="8"/>
  <c r="P9"/>
  <c r="O12"/>
  <c r="O11"/>
  <c r="S5"/>
  <c r="O15"/>
  <c r="N18"/>
  <c r="N19"/>
  <c r="N20"/>
  <c r="C16" i="9"/>
  <c r="O16" i="8"/>
  <c r="R7"/>
  <c r="Q9"/>
  <c r="P12"/>
  <c r="P11"/>
  <c r="T5"/>
  <c r="P15"/>
  <c r="P16"/>
  <c r="O18"/>
  <c r="O19"/>
  <c r="O20"/>
  <c r="C17" i="9"/>
  <c r="S7" i="8"/>
  <c r="R9"/>
  <c r="Q12"/>
  <c r="Q11"/>
  <c r="U5"/>
  <c r="Q15"/>
  <c r="Q16"/>
  <c r="P18"/>
  <c r="P19"/>
  <c r="P20"/>
  <c r="C18" i="9"/>
  <c r="T7" i="8"/>
  <c r="S9"/>
  <c r="R12"/>
  <c r="R11"/>
  <c r="V5"/>
  <c r="R15"/>
  <c r="Q18"/>
  <c r="Q19"/>
  <c r="Q20"/>
  <c r="C19" i="9"/>
  <c r="R16" i="8"/>
  <c r="U7"/>
  <c r="T9"/>
  <c r="S12"/>
  <c r="S11"/>
  <c r="S15"/>
  <c r="S16"/>
  <c r="R18"/>
  <c r="R19"/>
  <c r="R20"/>
  <c r="C20" i="9"/>
  <c r="V7" i="8"/>
  <c r="V9"/>
  <c r="U9"/>
  <c r="T12"/>
  <c r="T11"/>
  <c r="T15"/>
  <c r="S18"/>
  <c r="S19"/>
  <c r="S20"/>
  <c r="C21" i="9"/>
  <c r="T16" i="8"/>
  <c r="V12"/>
  <c r="V11"/>
  <c r="U12"/>
  <c r="U11"/>
  <c r="U15"/>
  <c r="U16"/>
  <c r="V15"/>
  <c r="T18"/>
  <c r="T19"/>
  <c r="T20"/>
  <c r="C22" i="9"/>
  <c r="V16" i="8"/>
  <c r="V18"/>
  <c r="V19"/>
  <c r="V20"/>
  <c r="C24" i="9"/>
  <c r="U18" i="8"/>
  <c r="U19"/>
  <c r="U20"/>
  <c r="C23" i="9"/>
  <c r="C28"/>
  <c r="C26"/>
</calcChain>
</file>

<file path=xl/sharedStrings.xml><?xml version="1.0" encoding="utf-8"?>
<sst xmlns="http://schemas.openxmlformats.org/spreadsheetml/2006/main" count="377" uniqueCount="254">
  <si>
    <t>Totale beni ammortizzati 3%</t>
  </si>
  <si>
    <t>Totale beni ammortizzati 20%</t>
  </si>
  <si>
    <t>COSTO €</t>
  </si>
  <si>
    <t>AMMORTAMENTO %</t>
  </si>
  <si>
    <t>AMMORTAMENTO €</t>
  </si>
  <si>
    <t>GG. LAVORO/ANNO</t>
  </si>
  <si>
    <t>COSTO GIORNATA €</t>
  </si>
  <si>
    <t>TOTALE COSTO INVESTIMENTI</t>
  </si>
  <si>
    <t>% di occupazione su 365 gg.</t>
  </si>
  <si>
    <t>Prezzo medio/giorno x camera</t>
  </si>
  <si>
    <t>CAMERE CATEGORIA "A"</t>
  </si>
  <si>
    <t>Numero camere disponibili</t>
  </si>
  <si>
    <t>Presenze potenziali</t>
  </si>
  <si>
    <t>Presenze effettive</t>
  </si>
  <si>
    <t>1° ANNO</t>
  </si>
  <si>
    <t>2° ANNO</t>
  </si>
  <si>
    <t>3° ANNO</t>
  </si>
  <si>
    <t>Totale ricavi annui</t>
  </si>
  <si>
    <t>CAMERE CATEGORIA "B"</t>
  </si>
  <si>
    <t>CAMERE CATEGORIA "C"</t>
  </si>
  <si>
    <t>TOTALE RICAVI "OSPITALITA"</t>
  </si>
  <si>
    <t>Numero coperti disponibili</t>
  </si>
  <si>
    <t>COLAZIONI</t>
  </si>
  <si>
    <t>PRANZI</t>
  </si>
  <si>
    <t>CENE</t>
  </si>
  <si>
    <t>BANCHETTI</t>
  </si>
  <si>
    <t>Rotazione media coperto</t>
  </si>
  <si>
    <t>N° pasti potenziali su 365 gg.</t>
  </si>
  <si>
    <t>N° pasti effettivi</t>
  </si>
  <si>
    <t>Prezzo medio pasto</t>
  </si>
  <si>
    <t>Costo materie prime colazione</t>
  </si>
  <si>
    <t>Costo materie prime pranzo</t>
  </si>
  <si>
    <t>Totale costo colazione</t>
  </si>
  <si>
    <t>COSTO COLAZIONI</t>
  </si>
  <si>
    <t>COSTO PRANZI</t>
  </si>
  <si>
    <t>Totale costo pranzi</t>
  </si>
  <si>
    <t>COSTO CENE</t>
  </si>
  <si>
    <t>Costo materie prime cene</t>
  </si>
  <si>
    <t>Totale costo CENE</t>
  </si>
  <si>
    <t>COSTO BANCHETTI</t>
  </si>
  <si>
    <t>Totale costo BANCHETTI</t>
  </si>
  <si>
    <t>Costo materie prime banchetti</t>
  </si>
  <si>
    <t>Ammortamenti</t>
  </si>
  <si>
    <t>Imposte</t>
  </si>
  <si>
    <t>UTILE NETTO</t>
  </si>
  <si>
    <t>VALUTAZIONE DELLA REDDITIVITA'</t>
  </si>
  <si>
    <t xml:space="preserve">Investimento </t>
  </si>
  <si>
    <t>1° Esercizio</t>
  </si>
  <si>
    <t>2° Esercizio</t>
  </si>
  <si>
    <t>3° Esercizio</t>
  </si>
  <si>
    <t>4° Esercizio</t>
  </si>
  <si>
    <t>5° Esercizio</t>
  </si>
  <si>
    <t>6° Esercizio</t>
  </si>
  <si>
    <t>7° Esercizio</t>
  </si>
  <si>
    <t>8° Esercizio</t>
  </si>
  <si>
    <t>9° Esercizio</t>
  </si>
  <si>
    <t>10° Esercizio</t>
  </si>
  <si>
    <t>11° Esercizio</t>
  </si>
  <si>
    <t>12° Esercizio</t>
  </si>
  <si>
    <t>13° Esercizio</t>
  </si>
  <si>
    <t>14° Esercizio</t>
  </si>
  <si>
    <t>15° Esercizio</t>
  </si>
  <si>
    <t>16° Esercizio</t>
  </si>
  <si>
    <t>17° Esercizio</t>
  </si>
  <si>
    <t>18° Esercizio</t>
  </si>
  <si>
    <t>19° Esercizio</t>
  </si>
  <si>
    <t>20° Esercizio</t>
  </si>
  <si>
    <t>VAN</t>
  </si>
  <si>
    <t>TIR</t>
  </si>
  <si>
    <t>Materie prime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</si>
  <si>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</si>
  <si>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</si>
  <si>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</si>
  <si>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</si>
  <si>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</si>
  <si>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</si>
  <si>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</si>
  <si>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</si>
  <si>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</si>
  <si>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</si>
  <si>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</si>
  <si>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</si>
  <si>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</si>
  <si>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</si>
  <si>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</si>
  <si>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</si>
  <si>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</si>
  <si>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</si>
  <si>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</si>
  <si>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</si>
  <si>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ANNI (ESERCIZI)</t>
  </si>
  <si>
    <t>Tasso attualizzazione DM 17.2.2016</t>
  </si>
  <si>
    <t>PRODOTTI PRINCIPALI</t>
  </si>
  <si>
    <t>RICAVI</t>
  </si>
  <si>
    <t xml:space="preserve">QUANTITA' </t>
  </si>
  <si>
    <t xml:space="preserve">PREZZO </t>
  </si>
  <si>
    <t>Totale</t>
  </si>
  <si>
    <t xml:space="preserve">Totale </t>
  </si>
  <si>
    <t>COSTO  UNITARIO</t>
  </si>
  <si>
    <t>TOTALE RICAVI</t>
  </si>
  <si>
    <t>TOTALE COSTI</t>
  </si>
  <si>
    <t>UTILE OPERATIVO</t>
  </si>
  <si>
    <t>Ramo Ospitalità</t>
  </si>
  <si>
    <t>Ramo Ristorazione</t>
  </si>
  <si>
    <t>Ramo Vendita Prodotti</t>
  </si>
  <si>
    <t>Ramo Erogazione Servizi</t>
  </si>
  <si>
    <t>UTILE PRIMA DELLE IMPOSTE</t>
  </si>
  <si>
    <t>INDICATORI</t>
  </si>
  <si>
    <t>Rapporto personale / ricavi</t>
  </si>
  <si>
    <t>DRIVERS</t>
  </si>
  <si>
    <t>BUDGET DEL PERSONALE (1° anno)</t>
  </si>
  <si>
    <t>COSTO TRASFORMAZIONE</t>
  </si>
  <si>
    <t>SERVIZI ESTERNI</t>
  </si>
  <si>
    <t>Totale servizi esterni</t>
  </si>
  <si>
    <t>Totale personale interno</t>
  </si>
  <si>
    <t>Personale interno</t>
  </si>
  <si>
    <t>Servizi esterni</t>
  </si>
  <si>
    <t>COSTI</t>
  </si>
  <si>
    <t>TOTALE COSTO PERSONALE INTERNO E SERVIZI ESTERNI</t>
  </si>
  <si>
    <t>Nota: Per i successivi anni, il costo del personale è calcolato automaticamente nel conto economico moltiplicando i ricavi di ciascun anno per il rapporto tra costo del personale e ricavi del primo anno. Allo stesso modo, per i servizi esterni.</t>
  </si>
  <si>
    <t>Costo erogazione servizi</t>
  </si>
  <si>
    <t>Rapporto servizi  esterni / ricavi</t>
  </si>
  <si>
    <t>ADDETTI INTERNI</t>
  </si>
  <si>
    <t>SERVIZI PRINCIPALI</t>
  </si>
  <si>
    <t>Incremento % ricavi dal 4° anno</t>
  </si>
  <si>
    <t>Incremento % costi dal 4° anno</t>
  </si>
  <si>
    <t>SOGGETTO PROPONENTE:</t>
  </si>
  <si>
    <t>INFORMAZIONI ANAGRAFICHE</t>
  </si>
  <si>
    <t>1.   DATI IDENTIFICATIVI DEL RICHIEDENTE</t>
  </si>
  <si>
    <t xml:space="preserve"> (devono essere i medesimi della domanda di sostegno e del fascicolo aziendale collegati)</t>
  </si>
  <si>
    <t>Il/La sottoscritto/a DICHIARA che i dati di seguito riportati sono aderenti alla realtà</t>
  </si>
  <si>
    <t xml:space="preserve">1.1a  </t>
  </si>
  <si>
    <t>Cognome Nome</t>
  </si>
  <si>
    <t>Persona fisica</t>
  </si>
  <si>
    <t xml:space="preserve">1.1b  </t>
  </si>
  <si>
    <t>Ragione sociale</t>
  </si>
  <si>
    <t xml:space="preserve">1.2  </t>
  </si>
  <si>
    <t>Natura Giuridica</t>
  </si>
  <si>
    <t>Ditta individuale</t>
  </si>
  <si>
    <t xml:space="preserve">1.3  </t>
  </si>
  <si>
    <t>C.U.A.A.</t>
  </si>
  <si>
    <t xml:space="preserve">1.4 </t>
  </si>
  <si>
    <t xml:space="preserve">Iscritta </t>
  </si>
  <si>
    <t>Si</t>
  </si>
  <si>
    <t>No</t>
  </si>
  <si>
    <t xml:space="preserve">alla CCIAA di </t>
  </si>
  <si>
    <t>R.E.A.</t>
  </si>
  <si>
    <t>codice ATECO</t>
  </si>
  <si>
    <t xml:space="preserve">1.5 </t>
  </si>
  <si>
    <t xml:space="preserve">Sede in Comune </t>
  </si>
  <si>
    <t xml:space="preserve">Indirizzo </t>
  </si>
  <si>
    <t xml:space="preserve">Zona </t>
  </si>
  <si>
    <t>C</t>
  </si>
  <si>
    <t>D</t>
  </si>
  <si>
    <t>DICHIARA inoltre che:</t>
  </si>
  <si>
    <t xml:space="preserve">il quadro qui fornito fa riferimento allo stato desumibile dal Fascicolo Aziendale al momento della presentazione della domanda ed è per tutto aderente all'effettiva consistenza in tale momento ed a quello previsto a fine piano. </t>
  </si>
  <si>
    <t>Riporta i seguenti contatti, se non già indicati nella domanda di sostegno, al fine di facilitare le verifiche istruttorie ed i sopralluoghi</t>
  </si>
  <si>
    <t xml:space="preserve">1.6  </t>
  </si>
  <si>
    <t>Tel:</t>
  </si>
  <si>
    <t>Fax:</t>
  </si>
  <si>
    <t>Cellulare:</t>
  </si>
  <si>
    <t>Email:</t>
  </si>
  <si>
    <t xml:space="preserve">1.7  </t>
  </si>
  <si>
    <t>PEC</t>
  </si>
  <si>
    <t xml:space="preserve"> (obbligatoria)</t>
  </si>
  <si>
    <t>Rappresentante legale dell'impresa sotto indicata</t>
  </si>
  <si>
    <t>2.   DESCRIZIONE DELL'INTERVENTO</t>
  </si>
  <si>
    <t>A)</t>
  </si>
  <si>
    <t>B)</t>
  </si>
  <si>
    <t>C)</t>
  </si>
  <si>
    <t>D)</t>
  </si>
  <si>
    <t>Avvio di locali commerciali al dettaglio specializzati nella vendita di prodotti agricoli e agroalimentari tipici (anche non compresi nell’Allegato I del Trattato e non di provenienza aziendale);</t>
  </si>
  <si>
    <t>Comune ove si intende realizzare l'intervento</t>
  </si>
  <si>
    <t>Codice ATECO dell'intervento proposto</t>
  </si>
  <si>
    <t xml:space="preserve">P. IVA </t>
  </si>
  <si>
    <t>INVESTIMENTI MATERIALI</t>
  </si>
  <si>
    <t>CONTO ECONOMICO PREVISIONALE TRIENNALE</t>
  </si>
  <si>
    <t>1.	Situazione economica di partenza dell'impresa che chiede il sostegno (o dell'impresa familiare nel caso di coadiuvante)</t>
  </si>
  <si>
    <t>Illustrare il processo di commercializzazione, ad esempio la razionalizzazione del canale commerciale attraverso l’accorciamento della filiera, la vendita diretta, l’apertura di nuovi sbocchi di mercato, la qualificazione della produzione e il miglioramento della sua tracciabilità</t>
  </si>
  <si>
    <t>3. Elementi innovativi</t>
  </si>
  <si>
    <t xml:space="preserve">nato/a a </t>
  </si>
  <si>
    <t>il</t>
  </si>
  <si>
    <t>Altro (specificare)</t>
  </si>
  <si>
    <t>1.8  l'azienda dispone di un proprio sito web  che utilizzerà per la pubblicità al sostegno ricevuto all'indirizzo URL:</t>
  </si>
  <si>
    <t>Oppure: dichiara di non possedere un sito web</t>
  </si>
  <si>
    <t>Indicare i futuri sbocchi di mercato dell’attività imprenditoriale extra agricola da intraprendere, a quali gruppi di clienti si vende o si pensa di vendere i propri prodotti/servizi, descrivendo la tipologia di soggetti che li compongono, le esigenze che esprimono, stimandone il numero che si pensa di conquistare a seguito dell’intervento anche in riferimento all’area geografica target. Descrivere i canali di vendita e le scelte promozionali che si intende utilizzare. Analizzare e descrivere le caratteristiche e i punti di forza che contraddistinguono i prodotti/servizi dei concorrenti, che operano nell’area geografica target ed in quale grado potrebbero condizionare lo sviluppo dell’idea d’impresa.</t>
  </si>
  <si>
    <t>Tipologia</t>
  </si>
  <si>
    <t>Nella qualità di</t>
  </si>
  <si>
    <t>Nota: compilare il quadro ove prevista l'attività di ospitalità</t>
  </si>
  <si>
    <t>Nota: compilare il quadro ove prevista l'attività di ristorazione</t>
  </si>
  <si>
    <t>Nota: compilare il quadro ove prevista l'attività di trasformazione, confezionamento e vendita di prodotti</t>
  </si>
  <si>
    <t>Nota: compilare il quadro ove prevista l'erogazione di servizi</t>
  </si>
  <si>
    <t>Eventuali altri costi di gestione</t>
  </si>
  <si>
    <t xml:space="preserve">Nota: inserire solo gli eventuali altri costi di gestione. Il prospetto è compilato in automatico in base ai dati prima inseriti. </t>
  </si>
  <si>
    <t>Agricoltore attivo (alla presentazione della domanda di sostegno)</t>
  </si>
  <si>
    <t>Coadiuvante familiare (nei due anni precedenti la pubblicazione del bando)</t>
  </si>
  <si>
    <t>Microimpresa o piccola impresa non agricola (costituita ed attiva da almeno 5 anni precedenti la presentazione della domanda di sostegno)</t>
  </si>
  <si>
    <t>PIANO DI SVILUPPO AZIENDALE (PSA)</t>
  </si>
  <si>
    <t>Avvio di attività sociali e didattiche</t>
  </si>
  <si>
    <t>Avvio di servizi di base per la popolazione locale: servizi assistenziali, educativi, formativi, di inclusione sociale, per soggetti deboli e appartenenti a categorie svantaggiate a rischio di marginalizzazione</t>
  </si>
  <si>
    <t>Avvio di attività di turismo rurale o attività legate allo sviluppo economico del territorio, inclusi accoglienza rurale, fornitura di servizi turistici, catering e attività in ambito forestale</t>
  </si>
  <si>
    <t>DESCRIZIONE DELLA NUOVA ATTIVITA' EXTRA AGRICOLA PROPOSTA</t>
  </si>
  <si>
    <t>residente nel comune di</t>
  </si>
  <si>
    <t>zona (C o D)</t>
  </si>
  <si>
    <t>Nel caso di impresa:</t>
  </si>
  <si>
    <t>2.   DESCRIZIONE DELL'INTERVENTO DA AVVIARE DOPO LA PRESENTAZIONE DELLA DOMANDA DI SOSTEGNO</t>
  </si>
  <si>
    <t>Illustrare ubicazione e caratteristiche territoriali nonché gli aspetti strutturali (immobili, macchine ed attrezzature, immobilizzazioni immateriali, loro dimensioni/caratteristiche e valori)</t>
  </si>
  <si>
    <t>Illustrare  gli aspetti occupazionali (manodopera aziendale fissa ed avventizia, part time e giornate di lavoro) e i risultati economici conseguiti</t>
  </si>
  <si>
    <t>Descrivere sinteticamente i particolari di investimenti, formazione e consulenza</t>
  </si>
  <si>
    <t>LIBERO PROFESSIONISTA
(tecnico abilitato all’esercizio della professione ed iscritto al relativo ordine o collegio professionale)</t>
  </si>
  <si>
    <t>Il presente elaborato, prima di essere allegato elettronicamente alla domanda di sostegno, deve essere convertito in formato PDF e  firmato dal richiedente e dal tecnico con apposita firma digitale</t>
  </si>
  <si>
    <t>Estremi fascicolo aziendale dell'azienda agricola di provenienza</t>
  </si>
  <si>
    <t>Nel caso di coadiuvante:</t>
  </si>
  <si>
    <t>Estremi identificativi posizione previdenziale INPS</t>
  </si>
  <si>
    <t>(sede operativa della nuova attività)</t>
  </si>
  <si>
    <t>% SUL TOTALE</t>
  </si>
  <si>
    <t>Descrivere gli eventuali investimenti per acquisto o la messa in opera di macchinari e attrezzature innovative, di impianti o altri sistemi innovativi che siano stati brevettati nei 5 anni precedenti la presentazione della domanda di sostegno, e valutarne gli effetti sulla gestione aziendale</t>
  </si>
  <si>
    <t>4. Servizi TIC</t>
  </si>
  <si>
    <t>Descrivere gli eventuali investimenti per la realizzazione di acquisti o lavori destinati ad attività per l'erogazione di servizi TIC (tecnologie dell'informazione e della comunicazione ) o che utilizzino processi ad alto contenuto TIC quali i servizi online o comunque basati sull'informatica e le telecomunicazioni, e valutarne gli effetti sulla gestione aziendale</t>
  </si>
  <si>
    <t>5. Ricadute positive sul clima e sull'ambiente</t>
  </si>
  <si>
    <t>Descrivere gli eventuali investimenti come definiti dall'art 45 del Reg UE n. 1305/2013 e con esclusione pertanto di attività riconducibili a spese di gestione e funzionamento della nuova impresa,  che comportano ricadute positive sul clima e sull'ambiente, e valutarne gli effetti sulla gestione aziendale</t>
  </si>
  <si>
    <t>A</t>
  </si>
  <si>
    <t>B</t>
  </si>
  <si>
    <t>INTERVENTO:</t>
  </si>
  <si>
    <t>TOTALE</t>
  </si>
  <si>
    <r>
      <rPr>
        <b/>
        <sz val="10"/>
        <color theme="1"/>
        <rFont val="Calibri"/>
        <family val="2"/>
        <scheme val="minor"/>
      </rPr>
      <t>Di cui</t>
    </r>
    <r>
      <rPr>
        <sz val="10"/>
        <color theme="1"/>
        <rFont val="Calibri"/>
        <family val="2"/>
        <scheme val="minor"/>
      </rPr>
      <t xml:space="preserve">: acquisto o la messa in opera di macchinari e attrezzature innovative, di impianti o altri sistemi innovativi che siano stati brevettati nei 5 anni precedenti la presentazione della domanda di sostegno </t>
    </r>
  </si>
  <si>
    <r>
      <rPr>
        <b/>
        <sz val="10"/>
        <color theme="1"/>
        <rFont val="Calibri"/>
        <family val="2"/>
        <scheme val="minor"/>
      </rPr>
      <t>Di cui:</t>
    </r>
    <r>
      <rPr>
        <sz val="10"/>
        <color theme="1"/>
        <rFont val="Calibri"/>
        <family val="2"/>
        <scheme val="minor"/>
      </rPr>
      <t xml:space="preserve"> acquisti o lavori destinati ad attività per l'erogazione di servizi TIC (tecnologie dell'informazione e della comunicazione ) o che utilizzino processi ad alto contenuto TIC</t>
    </r>
  </si>
  <si>
    <r>
      <rPr>
        <b/>
        <sz val="10"/>
        <color theme="1"/>
        <rFont val="Calibri"/>
        <family val="2"/>
        <scheme val="minor"/>
      </rPr>
      <t>Di cui:</t>
    </r>
    <r>
      <rPr>
        <sz val="10"/>
        <color theme="1"/>
        <rFont val="Calibri"/>
        <family val="2"/>
        <scheme val="minor"/>
      </rPr>
      <t xml:space="preserve"> investimenti che comportano ricadute positive sul clima e sull'ambiente </t>
    </r>
  </si>
  <si>
    <t>AMMORTIZZATI 3% (fabbricati)</t>
  </si>
  <si>
    <t>AMMORTIZZATI 20% (macchinari, attrezzature)</t>
  </si>
  <si>
    <t>6. Azioni richieste per lo sviluppo della nuova attività</t>
  </si>
  <si>
    <t>7. Il mercato dell'iniziativa</t>
  </si>
  <si>
    <t>8. Processo di commercializzazione</t>
  </si>
  <si>
    <t>Illustrare l’oggetto dell’iniziativa extra agricola proposta:</t>
  </si>
  <si>
    <t>Descrivere le attività che si intendono realizzare, le tappe essenziali e gli obiettivi di sviluppo:</t>
  </si>
  <si>
    <t>9. Descrizione degli elementi alla base dell'attribuzione dei punteggi</t>
  </si>
  <si>
    <t>Descrivere gli elementi utili sulla base dei quali sono state attribuite in fase di autovalutazione le priorità ed i relativi punteggi di cui ai criteri di selezione del bando</t>
  </si>
  <si>
    <t>10. Descrizione delle spese previste</t>
  </si>
  <si>
    <t>Illustrare il piano di spesa, in particolare descrivere i beni individuati, le caratteristiche degli investimenti da realizzare e il relativo crono programma, la loro funzionalità per lo svolgimento dell’iniziativa proposta</t>
  </si>
  <si>
    <t>BUDGET "RISTORAZIONE"</t>
  </si>
  <si>
    <t>BUDGET "OSPITALITA"</t>
  </si>
  <si>
    <t>BUDGET "TRASFORMAZIONE, CONFEZIONAMENTO E/O VENDITA PRODOTTI"</t>
  </si>
  <si>
    <t>BUDGET "EROGAZIONE SERVIZI"</t>
  </si>
  <si>
    <t>2. Presentazione della nuova attività extra agricola proposta</t>
  </si>
  <si>
    <t>Descrivere le eventuali assunzioni che si intendono realizzare e, in particolare, le assunzioni di uno o più disoccupati</t>
  </si>
  <si>
    <t>Nota: Il piano aziendale deve prevedere investimenti materiali per almeno 10.000 Euro</t>
  </si>
  <si>
    <t>Gruppo di Azione Locale</t>
  </si>
  <si>
    <t>IL TERRITORIO DEI PARCHI</t>
  </si>
  <si>
    <t>MISURA 19 
“Sostegno allo sviluppo locale LEADER”</t>
  </si>
  <si>
    <t>SOTTOMISURA 19.2</t>
  </si>
  <si>
    <t xml:space="preserve">Sostegno all’esecuzione degli interventi nell’ambito della strategia SLTP </t>
  </si>
  <si>
    <t>TIPOLOGIA DI INTERVENTO - OPERAZIONE 19.2.1 6.2.1</t>
  </si>
  <si>
    <t>“Aiuti all’avviamento aziendale di attività non agricole in aree rurali”</t>
  </si>
  <si>
    <r>
      <t>(</t>
    </r>
    <r>
      <rPr>
        <i/>
        <sz val="12"/>
        <color theme="1"/>
        <rFont val="Times New Roman"/>
        <family val="1"/>
      </rPr>
      <t>art. 19 del Regolamento (UE) N. 1305/2013</t>
    </r>
    <r>
      <rPr>
        <i/>
        <sz val="14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</si>
</sst>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[$€-410]\ * #,##0.00_-;\-[$€-410]\ * #,##0.00_-;_-[$€-410]\ * &quot;-&quot;??_-;_-@_-"/>
    <numFmt numFmtId="166" formatCode="_-[$€-410]\ * #,##0_-;\-[$€-410]\ * #,##0_-;_-[$€-410]\ * &quot;-&quot;??_-;_-@_-"/>
    <numFmt numFmtId="167" formatCode="0.0%"/>
  </numFmts>
  <fonts count="7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2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10"/>
      <color theme="0"/>
      <name val="Arial Rounded MT Bold"/>
      <family val="2"/>
    </font>
    <font>
      <i/>
      <sz val="12"/>
      <color theme="1"/>
      <name val="Arial Rounded MT Bold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u/>
      <sz val="10"/>
      <color indexed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 Rounded MT Bold"/>
      <family val="2"/>
    </font>
    <font>
      <sz val="14"/>
      <name val="Arial Rounded MT Bold"/>
      <family val="2"/>
    </font>
    <font>
      <sz val="20"/>
      <color theme="1"/>
      <name val="Arial"/>
      <family val="2"/>
    </font>
    <font>
      <i/>
      <sz val="20"/>
      <name val="Arial"/>
      <family val="2"/>
    </font>
    <font>
      <sz val="20"/>
      <color rgb="FFFF0000"/>
      <name val="Arial"/>
      <family val="2"/>
    </font>
    <font>
      <i/>
      <sz val="20"/>
      <color rgb="FFFF0000"/>
      <name val="Arial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1"/>
      <name val="Calibri"/>
      <family val="2"/>
      <scheme val="minor"/>
    </font>
    <font>
      <sz val="14"/>
      <color theme="1"/>
      <name val="Arial Rounded MT Bold"/>
    </font>
    <font>
      <b/>
      <sz val="12"/>
      <name val="Calibri"/>
      <scheme val="minor"/>
    </font>
    <font>
      <sz val="12"/>
      <name val="Calibri"/>
      <family val="2"/>
      <scheme val="minor"/>
    </font>
    <font>
      <sz val="11"/>
      <name val="Arial Rounded MT Bold"/>
      <family val="2"/>
    </font>
    <font>
      <b/>
      <sz val="11"/>
      <name val="Calibri"/>
      <scheme val="minor"/>
    </font>
    <font>
      <sz val="11"/>
      <name val="Calibri"/>
      <family val="2"/>
      <scheme val="minor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6"/>
      <color theme="1"/>
      <name val="Calibri"/>
      <family val="2"/>
      <scheme val="minor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Arial"/>
    </font>
    <font>
      <b/>
      <sz val="22"/>
      <color theme="1"/>
      <name val="Arial"/>
    </font>
    <font>
      <sz val="22"/>
      <name val="Arial"/>
      <family val="2"/>
    </font>
    <font>
      <sz val="22"/>
      <color indexed="9"/>
      <name val="Arial"/>
      <family val="2"/>
    </font>
    <font>
      <b/>
      <sz val="22"/>
      <color indexed="9"/>
      <name val="Arial"/>
      <family val="2"/>
    </font>
    <font>
      <sz val="26"/>
      <color theme="1"/>
      <name val="Arial Rounded MT Bold"/>
    </font>
    <font>
      <b/>
      <sz val="24"/>
      <color theme="1"/>
      <name val="Arial"/>
    </font>
    <font>
      <sz val="24"/>
      <color indexed="9"/>
      <name val="Arial"/>
    </font>
    <font>
      <sz val="20"/>
      <name val="Arial Rounded MT Bold"/>
    </font>
    <font>
      <sz val="16"/>
      <name val="Arial Rounded MT Bold"/>
    </font>
    <font>
      <sz val="3"/>
      <color theme="1"/>
      <name val="Arial"/>
      <family val="2"/>
    </font>
    <font>
      <sz val="14"/>
      <color theme="1"/>
      <name val="Arial Rounded MT Bold"/>
      <family val="2"/>
    </font>
    <font>
      <b/>
      <sz val="2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89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9" fontId="4" fillId="2" borderId="1" xfId="2" applyNumberFormat="1" applyFont="1" applyFill="1" applyBorder="1" applyAlignment="1">
      <alignment horizontal="center" vertical="center"/>
    </xf>
    <xf numFmtId="9" fontId="7" fillId="2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0" borderId="1" xfId="0" applyFont="1" applyBorder="1"/>
    <xf numFmtId="0" fontId="9" fillId="3" borderId="1" xfId="0" applyFont="1" applyFill="1" applyBorder="1"/>
    <xf numFmtId="0" fontId="10" fillId="2" borderId="0" xfId="0" applyFont="1" applyFill="1" applyAlignment="1">
      <alignment vertical="center"/>
    </xf>
    <xf numFmtId="164" fontId="10" fillId="2" borderId="1" xfId="4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43" fontId="10" fillId="2" borderId="0" xfId="4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quotePrefix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10" fillId="3" borderId="1" xfId="0" quotePrefix="1" applyFont="1" applyFill="1" applyBorder="1" applyAlignment="1">
      <alignment horizontal="center" vertical="center"/>
    </xf>
    <xf numFmtId="164" fontId="10" fillId="3" borderId="1" xfId="4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4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13" fillId="3" borderId="1" xfId="4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1" xfId="4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9" fontId="10" fillId="2" borderId="1" xfId="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0" fontId="14" fillId="3" borderId="1" xfId="5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10" fontId="15" fillId="2" borderId="1" xfId="5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4" fillId="0" borderId="0" xfId="0" applyFont="1"/>
    <xf numFmtId="164" fontId="10" fillId="2" borderId="1" xfId="1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vertical="center"/>
    </xf>
    <xf numFmtId="164" fontId="4" fillId="5" borderId="1" xfId="3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10" fontId="4" fillId="5" borderId="1" xfId="6" applyNumberFormat="1" applyFont="1" applyFill="1" applyBorder="1" applyAlignment="1">
      <alignment horizontal="right" vertical="center"/>
    </xf>
    <xf numFmtId="9" fontId="4" fillId="5" borderId="1" xfId="0" applyNumberFormat="1" applyFont="1" applyFill="1" applyBorder="1" applyAlignment="1">
      <alignment horizontal="right" vertical="center"/>
    </xf>
    <xf numFmtId="165" fontId="6" fillId="5" borderId="1" xfId="1" applyNumberFormat="1" applyFont="1" applyFill="1" applyBorder="1"/>
    <xf numFmtId="0" fontId="6" fillId="5" borderId="1" xfId="0" applyFont="1" applyFill="1" applyBorder="1" applyAlignment="1">
      <alignment vertical="center"/>
    </xf>
    <xf numFmtId="9" fontId="10" fillId="5" borderId="1" xfId="0" applyNumberFormat="1" applyFont="1" applyFill="1" applyBorder="1" applyAlignment="1">
      <alignment horizontal="center" vertical="center"/>
    </xf>
    <xf numFmtId="165" fontId="4" fillId="5" borderId="1" xfId="3" applyNumberFormat="1" applyFont="1" applyFill="1" applyBorder="1" applyAlignment="1">
      <alignment vertical="center"/>
    </xf>
    <xf numFmtId="165" fontId="5" fillId="3" borderId="1" xfId="3" applyNumberFormat="1" applyFont="1" applyFill="1" applyBorder="1" applyAlignment="1">
      <alignment vertical="center"/>
    </xf>
    <xf numFmtId="165" fontId="4" fillId="2" borderId="1" xfId="3" applyNumberFormat="1" applyFont="1" applyFill="1" applyBorder="1" applyAlignment="1">
      <alignment vertical="center"/>
    </xf>
    <xf numFmtId="165" fontId="6" fillId="0" borderId="0" xfId="0" applyNumberFormat="1" applyFont="1" applyAlignment="1">
      <alignment vertical="top"/>
    </xf>
    <xf numFmtId="165" fontId="4" fillId="5" borderId="1" xfId="1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/>
    <xf numFmtId="165" fontId="6" fillId="5" borderId="1" xfId="1" applyNumberFormat="1" applyFont="1" applyFill="1" applyBorder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3" borderId="1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6" fontId="6" fillId="0" borderId="1" xfId="1" applyNumberFormat="1" applyFont="1" applyBorder="1" applyAlignment="1">
      <alignment vertical="center"/>
    </xf>
    <xf numFmtId="166" fontId="5" fillId="3" borderId="1" xfId="1" applyNumberFormat="1" applyFont="1" applyFill="1" applyBorder="1" applyAlignment="1">
      <alignment vertical="center"/>
    </xf>
    <xf numFmtId="166" fontId="9" fillId="3" borderId="1" xfId="1" applyNumberFormat="1" applyFont="1" applyFill="1" applyBorder="1" applyAlignment="1">
      <alignment vertical="center"/>
    </xf>
    <xf numFmtId="10" fontId="4" fillId="5" borderId="1" xfId="0" applyNumberFormat="1" applyFont="1" applyFill="1" applyBorder="1" applyAlignment="1">
      <alignment horizontal="right" vertical="center"/>
    </xf>
    <xf numFmtId="49" fontId="20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4" fillId="0" borderId="6" xfId="0" applyNumberFormat="1" applyFont="1" applyBorder="1"/>
    <xf numFmtId="49" fontId="25" fillId="0" borderId="6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26" fillId="6" borderId="1" xfId="0" applyNumberFormat="1" applyFont="1" applyFill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>
      <alignment horizontal="center" vertical="center"/>
    </xf>
    <xf numFmtId="49" fontId="29" fillId="6" borderId="1" xfId="0" applyNumberFormat="1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0" fontId="28" fillId="3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4" fontId="28" fillId="2" borderId="1" xfId="1" applyNumberFormat="1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164" fontId="28" fillId="3" borderId="1" xfId="4" applyNumberFormat="1" applyFont="1" applyFill="1" applyBorder="1" applyAlignment="1">
      <alignment vertical="center"/>
    </xf>
    <xf numFmtId="164" fontId="28" fillId="2" borderId="1" xfId="4" applyNumberFormat="1" applyFont="1" applyFill="1" applyBorder="1" applyAlignment="1">
      <alignment vertical="center"/>
    </xf>
    <xf numFmtId="164" fontId="28" fillId="5" borderId="1" xfId="4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164" fontId="32" fillId="3" borderId="1" xfId="4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164" fontId="33" fillId="2" borderId="1" xfId="4" applyNumberFormat="1" applyFont="1" applyFill="1" applyBorder="1" applyAlignment="1">
      <alignment vertical="center"/>
    </xf>
    <xf numFmtId="49" fontId="27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 wrapText="1"/>
    </xf>
    <xf numFmtId="0" fontId="40" fillId="0" borderId="0" xfId="0" applyFont="1"/>
    <xf numFmtId="49" fontId="24" fillId="0" borderId="0" xfId="0" applyNumberFormat="1" applyFont="1" applyBorder="1" applyAlignment="1">
      <alignment horizontal="left"/>
    </xf>
    <xf numFmtId="49" fontId="24" fillId="0" borderId="0" xfId="0" applyNumberFormat="1" applyFont="1" applyBorder="1"/>
    <xf numFmtId="49" fontId="25" fillId="0" borderId="0" xfId="0" applyNumberFormat="1" applyFont="1" applyBorder="1" applyAlignment="1">
      <alignment vertical="center"/>
    </xf>
    <xf numFmtId="49" fontId="26" fillId="0" borderId="6" xfId="0" applyNumberFormat="1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42" fillId="2" borderId="0" xfId="0" applyFont="1" applyFill="1" applyAlignment="1">
      <alignment vertical="center"/>
    </xf>
    <xf numFmtId="167" fontId="45" fillId="3" borderId="1" xfId="6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167" fontId="45" fillId="3" borderId="0" xfId="6" applyNumberFormat="1" applyFont="1" applyFill="1" applyBorder="1" applyAlignment="1">
      <alignment horizontal="center" vertical="center"/>
    </xf>
    <xf numFmtId="165" fontId="4" fillId="3" borderId="0" xfId="3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0" fontId="34" fillId="2" borderId="0" xfId="2" applyFont="1" applyFill="1" applyBorder="1" applyAlignment="1">
      <alignment horizontal="center" vertical="center"/>
    </xf>
    <xf numFmtId="0" fontId="45" fillId="2" borderId="1" xfId="2" applyFont="1" applyFill="1" applyBorder="1" applyAlignment="1">
      <alignment vertical="center"/>
    </xf>
    <xf numFmtId="9" fontId="46" fillId="2" borderId="1" xfId="2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0" fontId="46" fillId="5" borderId="1" xfId="2" applyFont="1" applyFill="1" applyBorder="1" applyAlignment="1">
      <alignment vertical="center"/>
    </xf>
    <xf numFmtId="165" fontId="46" fillId="5" borderId="1" xfId="3" applyNumberFormat="1" applyFont="1" applyFill="1" applyBorder="1" applyAlignment="1">
      <alignment vertical="center"/>
    </xf>
    <xf numFmtId="165" fontId="46" fillId="2" borderId="1" xfId="3" applyNumberFormat="1" applyFont="1" applyFill="1" applyBorder="1" applyAlignment="1">
      <alignment vertical="center"/>
    </xf>
    <xf numFmtId="0" fontId="45" fillId="3" borderId="1" xfId="2" applyFont="1" applyFill="1" applyBorder="1" applyAlignment="1">
      <alignment vertical="center"/>
    </xf>
    <xf numFmtId="165" fontId="45" fillId="3" borderId="1" xfId="3" applyNumberFormat="1" applyFont="1" applyFill="1" applyBorder="1" applyAlignment="1">
      <alignment vertical="center"/>
    </xf>
    <xf numFmtId="9" fontId="45" fillId="3" borderId="1" xfId="2" applyNumberFormat="1" applyFont="1" applyFill="1" applyBorder="1" applyAlignment="1">
      <alignment horizontal="center" vertical="center"/>
    </xf>
    <xf numFmtId="0" fontId="45" fillId="2" borderId="1" xfId="2" applyFont="1" applyFill="1" applyBorder="1" applyAlignment="1">
      <alignment horizontal="center" vertical="center"/>
    </xf>
    <xf numFmtId="9" fontId="46" fillId="3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6" fillId="3" borderId="1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8" fillId="2" borderId="1" xfId="2" applyFont="1" applyFill="1" applyBorder="1" applyAlignment="1">
      <alignment vertical="center"/>
    </xf>
    <xf numFmtId="9" fontId="49" fillId="2" borderId="1" xfId="2" applyNumberFormat="1" applyFont="1" applyFill="1" applyBorder="1" applyAlignment="1">
      <alignment horizontal="center" vertical="center"/>
    </xf>
    <xf numFmtId="164" fontId="49" fillId="2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47" fillId="2" borderId="0" xfId="2" applyFont="1" applyFill="1" applyBorder="1" applyAlignment="1">
      <alignment horizontal="left" vertical="center"/>
    </xf>
    <xf numFmtId="0" fontId="47" fillId="2" borderId="1" xfId="2" applyFont="1" applyFill="1" applyBorder="1" applyAlignment="1">
      <alignment horizontal="left" vertical="center"/>
    </xf>
    <xf numFmtId="0" fontId="47" fillId="2" borderId="1" xfId="2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27" fillId="2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 vertical="center"/>
    </xf>
    <xf numFmtId="14" fontId="26" fillId="2" borderId="0" xfId="0" applyNumberFormat="1" applyFont="1" applyFill="1" applyBorder="1" applyAlignment="1">
      <alignment horizontal="center" vertical="center"/>
    </xf>
    <xf numFmtId="14" fontId="26" fillId="2" borderId="0" xfId="0" applyNumberFormat="1" applyFont="1" applyFill="1" applyBorder="1" applyAlignment="1">
      <alignment horizontal="left" vertical="center"/>
    </xf>
    <xf numFmtId="14" fontId="26" fillId="7" borderId="1" xfId="0" applyNumberFormat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26" fillId="0" borderId="0" xfId="0" quotePrefix="1" applyNumberFormat="1" applyFont="1" applyAlignment="1">
      <alignment horizontal="left" vertical="center"/>
    </xf>
    <xf numFmtId="49" fontId="26" fillId="0" borderId="0" xfId="0" quotePrefix="1" applyNumberFormat="1" applyFont="1" applyAlignment="1">
      <alignment vertical="center" wrapText="1"/>
    </xf>
    <xf numFmtId="49" fontId="50" fillId="0" borderId="0" xfId="0" applyNumberFormat="1" applyFont="1" applyAlignment="1">
      <alignment vertical="center"/>
    </xf>
    <xf numFmtId="49" fontId="51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left"/>
    </xf>
    <xf numFmtId="49" fontId="24" fillId="0" borderId="0" xfId="0" applyNumberFormat="1" applyFont="1"/>
    <xf numFmtId="49" fontId="24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2" fillId="0" borderId="0" xfId="0" applyFont="1" applyBorder="1" applyAlignment="1">
      <alignment horizontal="left" vertical="center"/>
    </xf>
    <xf numFmtId="49" fontId="21" fillId="6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/>
    <xf numFmtId="0" fontId="29" fillId="0" borderId="0" xfId="0" applyFont="1"/>
    <xf numFmtId="0" fontId="58" fillId="0" borderId="0" xfId="0" applyFont="1"/>
    <xf numFmtId="49" fontId="53" fillId="0" borderId="6" xfId="0" applyNumberFormat="1" applyFont="1" applyBorder="1" applyAlignment="1">
      <alignment horizontal="left"/>
    </xf>
    <xf numFmtId="49" fontId="26" fillId="7" borderId="1" xfId="0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49" fontId="59" fillId="0" borderId="0" xfId="0" applyNumberFormat="1" applyFont="1" applyAlignment="1">
      <alignment vertical="center"/>
    </xf>
    <xf numFmtId="49" fontId="60" fillId="0" borderId="0" xfId="0" applyNumberFormat="1" applyFont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49" fontId="53" fillId="0" borderId="6" xfId="0" applyNumberFormat="1" applyFont="1" applyBorder="1"/>
    <xf numFmtId="49" fontId="59" fillId="0" borderId="6" xfId="0" applyNumberFormat="1" applyFont="1" applyBorder="1" applyAlignment="1">
      <alignment vertical="center"/>
    </xf>
    <xf numFmtId="49" fontId="53" fillId="0" borderId="0" xfId="0" applyNumberFormat="1" applyFont="1" applyAlignment="1">
      <alignment horizontal="left"/>
    </xf>
    <xf numFmtId="49" fontId="53" fillId="0" borderId="0" xfId="0" applyNumberFormat="1" applyFont="1"/>
    <xf numFmtId="0" fontId="54" fillId="0" borderId="0" xfId="0" applyFont="1"/>
    <xf numFmtId="0" fontId="54" fillId="3" borderId="0" xfId="0" applyFont="1" applyFill="1"/>
    <xf numFmtId="0" fontId="57" fillId="3" borderId="0" xfId="0" applyFont="1" applyFill="1" applyAlignment="1">
      <alignment horizontal="left" vertical="top" wrapText="1"/>
    </xf>
    <xf numFmtId="0" fontId="57" fillId="2" borderId="0" xfId="0" applyFont="1" applyFill="1" applyAlignment="1">
      <alignment horizontal="left" vertical="top" wrapText="1"/>
    </xf>
    <xf numFmtId="49" fontId="64" fillId="0" borderId="0" xfId="0" applyNumberFormat="1" applyFont="1" applyAlignment="1">
      <alignment vertical="center"/>
    </xf>
    <xf numFmtId="49" fontId="26" fillId="6" borderId="2" xfId="7" applyNumberFormat="1" applyFont="1" applyFill="1" applyBorder="1" applyAlignment="1">
      <alignment horizontal="left" vertical="center"/>
      <protection locked="0"/>
    </xf>
    <xf numFmtId="49" fontId="26" fillId="6" borderId="4" xfId="7" applyNumberFormat="1" applyFont="1" applyFill="1" applyBorder="1" applyAlignment="1">
      <alignment horizontal="left" vertical="center"/>
      <protection locked="0"/>
    </xf>
    <xf numFmtId="49" fontId="26" fillId="6" borderId="3" xfId="7" applyNumberFormat="1" applyFont="1" applyFill="1" applyBorder="1" applyAlignment="1">
      <alignment horizontal="left" vertical="center"/>
      <protection locked="0"/>
    </xf>
    <xf numFmtId="49" fontId="26" fillId="7" borderId="2" xfId="7" applyNumberFormat="1" applyFont="1" applyFill="1" applyBorder="1" applyAlignment="1">
      <alignment horizontal="left" vertical="center"/>
      <protection locked="0"/>
    </xf>
    <xf numFmtId="49" fontId="26" fillId="7" borderId="4" xfId="7" applyNumberFormat="1" applyFont="1" applyFill="1" applyBorder="1" applyAlignment="1">
      <alignment horizontal="left" vertical="center"/>
      <protection locked="0"/>
    </xf>
    <xf numFmtId="49" fontId="26" fillId="7" borderId="3" xfId="7" applyNumberFormat="1" applyFont="1" applyFill="1" applyBorder="1" applyAlignment="1">
      <alignment horizontal="left" vertical="center"/>
      <protection locked="0"/>
    </xf>
    <xf numFmtId="49" fontId="26" fillId="6" borderId="2" xfId="0" applyNumberFormat="1" applyFont="1" applyFill="1" applyBorder="1" applyAlignment="1" applyProtection="1">
      <alignment horizontal="left" vertical="center"/>
      <protection locked="0"/>
    </xf>
    <xf numFmtId="49" fontId="26" fillId="6" borderId="4" xfId="0" applyNumberFormat="1" applyFont="1" applyFill="1" applyBorder="1" applyAlignment="1" applyProtection="1">
      <alignment horizontal="left" vertical="center"/>
      <protection locked="0"/>
    </xf>
    <xf numFmtId="49" fontId="26" fillId="6" borderId="3" xfId="0" applyNumberFormat="1" applyFont="1" applyFill="1" applyBorder="1" applyAlignment="1" applyProtection="1">
      <alignment horizontal="left" vertical="center"/>
      <protection locked="0"/>
    </xf>
    <xf numFmtId="49" fontId="63" fillId="2" borderId="10" xfId="0" applyNumberFormat="1" applyFont="1" applyFill="1" applyBorder="1" applyAlignment="1">
      <alignment horizontal="center" vertical="center"/>
    </xf>
    <xf numFmtId="49" fontId="63" fillId="2" borderId="11" xfId="0" applyNumberFormat="1" applyFont="1" applyFill="1" applyBorder="1" applyAlignment="1">
      <alignment horizontal="center" vertical="center"/>
    </xf>
    <xf numFmtId="49" fontId="26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26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26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0" xfId="0" quotePrefix="1" applyNumberFormat="1" applyFont="1" applyFill="1" applyAlignment="1">
      <alignment horizontal="left" vertical="center" wrapText="1"/>
    </xf>
    <xf numFmtId="49" fontId="26" fillId="7" borderId="2" xfId="0" applyNumberFormat="1" applyFont="1" applyFill="1" applyBorder="1" applyAlignment="1" applyProtection="1">
      <alignment horizontal="left" vertical="center"/>
      <protection locked="0"/>
    </xf>
    <xf numFmtId="49" fontId="26" fillId="7" borderId="4" xfId="0" applyNumberFormat="1" applyFont="1" applyFill="1" applyBorder="1" applyAlignment="1" applyProtection="1">
      <alignment horizontal="left" vertical="center"/>
      <protection locked="0"/>
    </xf>
    <xf numFmtId="49" fontId="26" fillId="7" borderId="3" xfId="0" applyNumberFormat="1" applyFont="1" applyFill="1" applyBorder="1" applyAlignment="1" applyProtection="1">
      <alignment horizontal="left" vertical="center"/>
      <protection locked="0"/>
    </xf>
    <xf numFmtId="49" fontId="29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29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29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29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29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29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26" fillId="7" borderId="2" xfId="0" applyNumberFormat="1" applyFont="1" applyFill="1" applyBorder="1" applyAlignment="1">
      <alignment horizontal="left" vertical="center"/>
    </xf>
    <xf numFmtId="49" fontId="26" fillId="7" borderId="4" xfId="0" applyNumberFormat="1" applyFont="1" applyFill="1" applyBorder="1" applyAlignment="1">
      <alignment horizontal="left" vertical="center"/>
    </xf>
    <xf numFmtId="49" fontId="26" fillId="7" borderId="3" xfId="0" applyNumberFormat="1" applyFont="1" applyFill="1" applyBorder="1" applyAlignment="1">
      <alignment horizontal="left" vertical="center"/>
    </xf>
    <xf numFmtId="49" fontId="26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26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26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29" fillId="7" borderId="2" xfId="0" applyNumberFormat="1" applyFont="1" applyFill="1" applyBorder="1" applyAlignment="1" applyProtection="1">
      <alignment horizontal="left" vertical="center"/>
      <protection locked="0"/>
    </xf>
    <xf numFmtId="49" fontId="29" fillId="7" borderId="4" xfId="0" applyNumberFormat="1" applyFont="1" applyFill="1" applyBorder="1" applyAlignment="1" applyProtection="1">
      <alignment horizontal="left" vertical="center"/>
      <protection locked="0"/>
    </xf>
    <xf numFmtId="49" fontId="29" fillId="7" borderId="3" xfId="0" applyNumberFormat="1" applyFont="1" applyFill="1" applyBorder="1" applyAlignment="1" applyProtection="1">
      <alignment horizontal="left" vertical="center"/>
      <protection locked="0"/>
    </xf>
    <xf numFmtId="14" fontId="26" fillId="7" borderId="2" xfId="0" applyNumberFormat="1" applyFont="1" applyFill="1" applyBorder="1" applyAlignment="1">
      <alignment horizontal="center" vertical="center"/>
    </xf>
    <xf numFmtId="14" fontId="26" fillId="7" borderId="4" xfId="0" applyNumberFormat="1" applyFont="1" applyFill="1" applyBorder="1" applyAlignment="1">
      <alignment horizontal="center" vertical="center"/>
    </xf>
    <xf numFmtId="14" fontId="26" fillId="7" borderId="3" xfId="0" applyNumberFormat="1" applyFont="1" applyFill="1" applyBorder="1" applyAlignment="1">
      <alignment horizontal="center" vertical="center"/>
    </xf>
    <xf numFmtId="49" fontId="26" fillId="7" borderId="2" xfId="0" applyNumberFormat="1" applyFont="1" applyFill="1" applyBorder="1" applyAlignment="1">
      <alignment horizontal="center" vertical="center"/>
    </xf>
    <xf numFmtId="49" fontId="26" fillId="7" borderId="4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 vertical="top" wrapText="1"/>
    </xf>
    <xf numFmtId="0" fontId="57" fillId="7" borderId="2" xfId="0" applyFont="1" applyFill="1" applyBorder="1" applyAlignment="1">
      <alignment horizontal="left" vertical="top" wrapText="1"/>
    </xf>
    <xf numFmtId="0" fontId="57" fillId="7" borderId="4" xfId="0" applyFont="1" applyFill="1" applyBorder="1" applyAlignment="1">
      <alignment horizontal="left" vertical="top" wrapText="1"/>
    </xf>
    <xf numFmtId="0" fontId="57" fillId="7" borderId="3" xfId="0" applyFont="1" applyFill="1" applyBorder="1" applyAlignment="1">
      <alignment horizontal="left" vertical="top" wrapText="1"/>
    </xf>
    <xf numFmtId="0" fontId="55" fillId="7" borderId="2" xfId="0" applyNumberFormat="1" applyFont="1" applyFill="1" applyBorder="1" applyAlignment="1" applyProtection="1">
      <alignment horizontal="left" vertical="center"/>
      <protection locked="0"/>
    </xf>
    <xf numFmtId="0" fontId="55" fillId="7" borderId="4" xfId="0" applyNumberFormat="1" applyFont="1" applyFill="1" applyBorder="1" applyAlignment="1" applyProtection="1">
      <alignment horizontal="left" vertical="center"/>
      <protection locked="0"/>
    </xf>
    <xf numFmtId="0" fontId="56" fillId="0" borderId="4" xfId="0" applyNumberFormat="1" applyFont="1" applyBorder="1" applyAlignment="1">
      <alignment horizontal="left" vertical="center"/>
    </xf>
    <xf numFmtId="0" fontId="56" fillId="0" borderId="3" xfId="0" applyNumberFormat="1" applyFont="1" applyBorder="1" applyAlignment="1">
      <alignment horizontal="left" vertical="center"/>
    </xf>
    <xf numFmtId="14" fontId="55" fillId="7" borderId="2" xfId="0" applyNumberFormat="1" applyFont="1" applyFill="1" applyBorder="1" applyAlignment="1" applyProtection="1">
      <alignment horizontal="left" vertical="center"/>
      <protection locked="0"/>
    </xf>
    <xf numFmtId="14" fontId="55" fillId="7" borderId="4" xfId="0" applyNumberFormat="1" applyFont="1" applyFill="1" applyBorder="1" applyAlignment="1" applyProtection="1">
      <alignment horizontal="left" vertical="center"/>
      <protection locked="0"/>
    </xf>
    <xf numFmtId="0" fontId="56" fillId="0" borderId="4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7" fillId="2" borderId="0" xfId="0" applyFont="1" applyFill="1" applyAlignment="1">
      <alignment horizontal="left" vertical="top" wrapText="1"/>
    </xf>
    <xf numFmtId="0" fontId="57" fillId="2" borderId="0" xfId="0" applyFont="1" applyFill="1" applyAlignment="1">
      <alignment horizontal="left" vertical="center" wrapText="1"/>
    </xf>
    <xf numFmtId="0" fontId="65" fillId="2" borderId="2" xfId="2" applyFont="1" applyFill="1" applyBorder="1" applyAlignment="1">
      <alignment horizontal="center" vertical="center"/>
    </xf>
    <xf numFmtId="0" fontId="65" fillId="2" borderId="4" xfId="2" applyFont="1" applyFill="1" applyBorder="1" applyAlignment="1">
      <alignment horizontal="center" vertical="center"/>
    </xf>
    <xf numFmtId="0" fontId="65" fillId="2" borderId="3" xfId="2" applyFont="1" applyFill="1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6" fillId="2" borderId="2" xfId="2" applyFont="1" applyFill="1" applyBorder="1" applyAlignment="1">
      <alignment horizontal="center" vertical="center"/>
    </xf>
    <xf numFmtId="0" fontId="66" fillId="2" borderId="4" xfId="2" applyFont="1" applyFill="1" applyBorder="1" applyAlignment="1">
      <alignment horizontal="center" vertical="center"/>
    </xf>
    <xf numFmtId="0" fontId="66" fillId="2" borderId="3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4" fillId="5" borderId="2" xfId="2" applyFont="1" applyFill="1" applyBorder="1" applyAlignment="1">
      <alignment horizontal="left" vertical="center"/>
    </xf>
    <xf numFmtId="0" fontId="4" fillId="5" borderId="4" xfId="2" applyFont="1" applyFill="1" applyBorder="1" applyAlignment="1">
      <alignment horizontal="left" vertical="center"/>
    </xf>
    <xf numFmtId="0" fontId="4" fillId="5" borderId="3" xfId="2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3" borderId="2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5" fillId="3" borderId="2" xfId="0" applyNumberFormat="1" applyFont="1" applyFill="1" applyBorder="1" applyAlignment="1">
      <alignment horizontal="left" vertical="center"/>
    </xf>
    <xf numFmtId="165" fontId="5" fillId="3" borderId="4" xfId="0" applyNumberFormat="1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>
      <alignment horizontal="left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65" fontId="9" fillId="3" borderId="2" xfId="1" applyNumberFormat="1" applyFont="1" applyFill="1" applyBorder="1" applyAlignment="1">
      <alignment horizontal="center" vertical="center"/>
    </xf>
    <xf numFmtId="165" fontId="9" fillId="3" borderId="3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5" fillId="2" borderId="2" xfId="2" applyFont="1" applyFill="1" applyBorder="1" applyAlignment="1">
      <alignment horizontal="center" vertical="center"/>
    </xf>
    <xf numFmtId="0" fontId="35" fillId="2" borderId="4" xfId="2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center" vertical="center"/>
    </xf>
    <xf numFmtId="0" fontId="18" fillId="4" borderId="5" xfId="2" applyFont="1" applyFill="1" applyBorder="1" applyAlignment="1">
      <alignment horizontal="center" vertical="center"/>
    </xf>
    <xf numFmtId="0" fontId="18" fillId="4" borderId="0" xfId="2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top" wrapText="1"/>
    </xf>
    <xf numFmtId="0" fontId="28" fillId="3" borderId="2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67" fillId="0" borderId="0" xfId="0" applyFont="1" applyAlignment="1" applyProtection="1">
      <alignment horizontal="center" vertical="top" wrapText="1"/>
      <protection locked="0"/>
    </xf>
    <xf numFmtId="0" fontId="69" fillId="0" borderId="0" xfId="0" applyFont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68" fillId="0" borderId="0" xfId="0" applyFont="1" applyBorder="1" applyAlignment="1" applyProtection="1">
      <alignment horizontal="center" vertical="center" wrapText="1"/>
      <protection locked="0"/>
    </xf>
    <xf numFmtId="0" fontId="70" fillId="0" borderId="0" xfId="0" applyFont="1" applyAlignment="1" applyProtection="1">
      <alignment horizontal="center"/>
      <protection locked="0"/>
    </xf>
    <xf numFmtId="0" fontId="71" fillId="0" borderId="0" xfId="0" applyFont="1" applyAlignment="1" applyProtection="1">
      <alignment horizontal="center"/>
      <protection locked="0"/>
    </xf>
    <xf numFmtId="0" fontId="72" fillId="0" borderId="0" xfId="0" applyFont="1" applyAlignment="1" applyProtection="1">
      <alignment horizontal="center"/>
      <protection locked="0"/>
    </xf>
    <xf numFmtId="0" fontId="73" fillId="0" borderId="0" xfId="0" applyFont="1" applyAlignment="1" applyProtection="1">
      <alignment horizontal="center"/>
      <protection locked="0"/>
    </xf>
    <xf numFmtId="0" fontId="74" fillId="0" borderId="0" xfId="0" applyFont="1" applyAlignment="1" applyProtection="1">
      <alignment horizontal="center"/>
      <protection locked="0"/>
    </xf>
    <xf numFmtId="0" fontId="6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</xf>
  </cellXfs>
  <cellStyles count="37">
    <cellStyle name="Collegamento ipertestuale" xfId="7" builtinId="8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Euro" xfId="3"/>
    <cellStyle name="Migliaia" xfId="1" builtinId="3"/>
    <cellStyle name="Migliaia 2" xfId="4"/>
    <cellStyle name="Normale" xfId="0" builtinId="0"/>
    <cellStyle name="Normale 2" xfId="2"/>
    <cellStyle name="Percentuale" xfId="6" builtinId="5"/>
    <cellStyle name="Percentuale 2" xf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0</xdr:col>
      <xdr:colOff>657225</xdr:colOff>
      <xdr:row>1</xdr:row>
      <xdr:rowOff>546168</xdr:rowOff>
    </xdr:to>
    <xdr:pic>
      <xdr:nvPicPr>
        <xdr:cNvPr id="1030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0"/>
          <a:ext cx="523875" cy="546168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771525</xdr:colOff>
      <xdr:row>1</xdr:row>
      <xdr:rowOff>28576</xdr:rowOff>
    </xdr:from>
    <xdr:to>
      <xdr:col>0</xdr:col>
      <xdr:colOff>2950369</xdr:colOff>
      <xdr:row>1</xdr:row>
      <xdr:rowOff>514350</xdr:rowOff>
    </xdr:to>
    <xdr:pic>
      <xdr:nvPicPr>
        <xdr:cNvPr id="1029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1525" y="28576"/>
          <a:ext cx="2178844" cy="485774"/>
        </a:xfrm>
        <a:prstGeom prst="rect">
          <a:avLst/>
        </a:prstGeom>
        <a:noFill/>
      </xdr:spPr>
    </xdr:pic>
    <xdr:clientData/>
  </xdr:twoCellAnchor>
  <xdr:twoCellAnchor>
    <xdr:from>
      <xdr:col>0</xdr:col>
      <xdr:colOff>3086100</xdr:colOff>
      <xdr:row>1</xdr:row>
      <xdr:rowOff>0</xdr:rowOff>
    </xdr:from>
    <xdr:to>
      <xdr:col>0</xdr:col>
      <xdr:colOff>3856567</xdr:colOff>
      <xdr:row>1</xdr:row>
      <xdr:rowOff>533400</xdr:rowOff>
    </xdr:to>
    <xdr:pic>
      <xdr:nvPicPr>
        <xdr:cNvPr id="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86100" y="0"/>
          <a:ext cx="770467" cy="5334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3971925</xdr:colOff>
      <xdr:row>1</xdr:row>
      <xdr:rowOff>0</xdr:rowOff>
    </xdr:from>
    <xdr:to>
      <xdr:col>0</xdr:col>
      <xdr:colOff>4528051</xdr:colOff>
      <xdr:row>1</xdr:row>
      <xdr:rowOff>609600</xdr:rowOff>
    </xdr:to>
    <xdr:pic>
      <xdr:nvPicPr>
        <xdr:cNvPr id="9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71925" y="0"/>
          <a:ext cx="556126" cy="6096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4600575</xdr:colOff>
      <xdr:row>1</xdr:row>
      <xdr:rowOff>0</xdr:rowOff>
    </xdr:from>
    <xdr:to>
      <xdr:col>0</xdr:col>
      <xdr:colOff>6385932</xdr:colOff>
      <xdr:row>1</xdr:row>
      <xdr:rowOff>504824</xdr:rowOff>
    </xdr:to>
    <xdr:pic>
      <xdr:nvPicPr>
        <xdr:cNvPr id="10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00575" y="180975"/>
          <a:ext cx="1785357" cy="504824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6477000</xdr:colOff>
      <xdr:row>1</xdr:row>
      <xdr:rowOff>0</xdr:rowOff>
    </xdr:from>
    <xdr:to>
      <xdr:col>0</xdr:col>
      <xdr:colOff>7334250</xdr:colOff>
      <xdr:row>1</xdr:row>
      <xdr:rowOff>588714</xdr:rowOff>
    </xdr:to>
    <xdr:pic>
      <xdr:nvPicPr>
        <xdr:cNvPr id="11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77000" y="180975"/>
          <a:ext cx="857250" cy="5887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BreakPreview" topLeftCell="A4" zoomScaleSheetLayoutView="100" workbookViewId="0">
      <selection activeCell="A20" sqref="A20"/>
    </sheetView>
  </sheetViews>
  <sheetFormatPr defaultColWidth="9.140625" defaultRowHeight="14.25"/>
  <cols>
    <col min="1" max="1" width="113.140625" style="41" customWidth="1"/>
    <col min="2" max="16384" width="9.140625" style="41"/>
  </cols>
  <sheetData>
    <row r="1" spans="1:6">
      <c r="A1" s="288"/>
    </row>
    <row r="2" spans="1:6" ht="59.25" customHeight="1">
      <c r="A2" s="273"/>
      <c r="B2" s="270"/>
      <c r="C2" s="270"/>
      <c r="D2" s="270"/>
      <c r="E2" s="270"/>
      <c r="F2" s="270"/>
    </row>
    <row r="3" spans="1:6">
      <c r="A3" s="273"/>
      <c r="B3" s="270"/>
      <c r="C3" s="270"/>
      <c r="D3" s="270"/>
      <c r="E3" s="270"/>
      <c r="F3" s="270"/>
    </row>
    <row r="4" spans="1:6" ht="32.25" customHeight="1">
      <c r="A4" s="274" t="s">
        <v>246</v>
      </c>
      <c r="B4" s="270"/>
      <c r="C4" s="270"/>
      <c r="D4" s="270"/>
      <c r="E4" s="270"/>
      <c r="F4" s="270"/>
    </row>
    <row r="5" spans="1:6" ht="39" customHeight="1">
      <c r="A5" s="274" t="s">
        <v>247</v>
      </c>
      <c r="B5" s="270"/>
      <c r="C5" s="270"/>
      <c r="D5" s="270"/>
      <c r="E5" s="270"/>
      <c r="F5" s="270"/>
    </row>
    <row r="6" spans="1:6" ht="18" customHeight="1">
      <c r="A6" s="275"/>
      <c r="B6" s="270"/>
      <c r="C6" s="270"/>
      <c r="D6" s="270"/>
      <c r="E6" s="270"/>
      <c r="F6" s="270"/>
    </row>
    <row r="7" spans="1:6" ht="36">
      <c r="A7" s="276" t="s">
        <v>248</v>
      </c>
    </row>
    <row r="8" spans="1:6" ht="18">
      <c r="A8" s="276"/>
    </row>
    <row r="9" spans="1:6" ht="22.5">
      <c r="A9" s="277" t="s">
        <v>249</v>
      </c>
    </row>
    <row r="10" spans="1:6" ht="18.75">
      <c r="A10" s="278" t="s">
        <v>250</v>
      </c>
    </row>
    <row r="11" spans="1:6" ht="18">
      <c r="A11" s="276"/>
    </row>
    <row r="12" spans="1:6" ht="20.25">
      <c r="A12" s="279" t="s">
        <v>251</v>
      </c>
    </row>
    <row r="13" spans="1:6" ht="19.5">
      <c r="A13" s="280" t="s">
        <v>252</v>
      </c>
    </row>
    <row r="14" spans="1:6" ht="18.75">
      <c r="A14" s="281" t="s">
        <v>253</v>
      </c>
    </row>
    <row r="15" spans="1:6" ht="15.75">
      <c r="A15" s="281"/>
    </row>
    <row r="16" spans="1:6" ht="8.25" customHeight="1">
      <c r="A16" s="281"/>
    </row>
    <row r="17" spans="1:1" ht="32.25">
      <c r="A17" s="282" t="s">
        <v>197</v>
      </c>
    </row>
    <row r="18" spans="1:1" ht="22.5" customHeight="1">
      <c r="A18" s="283"/>
    </row>
    <row r="19" spans="1:1" ht="39" customHeight="1">
      <c r="A19" s="284" t="s">
        <v>126</v>
      </c>
    </row>
    <row r="20" spans="1:1" ht="56.25" customHeight="1">
      <c r="A20" s="285"/>
    </row>
    <row r="21" spans="1:1" ht="20.100000000000001" customHeight="1">
      <c r="A21" s="286"/>
    </row>
    <row r="22" spans="1:1" ht="63" customHeight="1">
      <c r="A22" s="287" t="s">
        <v>209</v>
      </c>
    </row>
    <row r="23" spans="1:1" ht="56.25" customHeight="1">
      <c r="A23" s="285"/>
    </row>
    <row r="24" spans="1:1">
      <c r="A24" s="272"/>
    </row>
    <row r="25" spans="1:1" ht="71.25" customHeight="1">
      <c r="A25" s="287" t="s">
        <v>210</v>
      </c>
    </row>
  </sheetData>
  <sheetProtection sheet="1" objects="1" scenarios="1" selectLockedCells="1"/>
  <mergeCells count="5">
    <mergeCell ref="B2:B6"/>
    <mergeCell ref="C2:C6"/>
    <mergeCell ref="D2:D6"/>
    <mergeCell ref="E2:E6"/>
    <mergeCell ref="F2:F6"/>
  </mergeCells>
  <phoneticPr fontId="7" type="noConversion"/>
  <printOptions horizontalCentered="1"/>
  <pageMargins left="0.70866141732283472" right="0.43" top="0.63" bottom="0.46" header="0.28999999999999998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39"/>
  <sheetViews>
    <sheetView workbookViewId="0">
      <selection activeCell="E42" sqref="E42"/>
    </sheetView>
  </sheetViews>
  <sheetFormatPr defaultColWidth="9.140625" defaultRowHeight="12.75"/>
  <cols>
    <col min="1" max="1" width="1.140625" style="2" customWidth="1"/>
    <col min="2" max="2" width="43.28515625" style="2" customWidth="1"/>
    <col min="3" max="5" width="12" style="2" bestFit="1" customWidth="1"/>
    <col min="6" max="6" width="13" style="2" bestFit="1" customWidth="1"/>
    <col min="7" max="7" width="24.85546875" style="2" customWidth="1"/>
    <col min="8" max="8" width="25.7109375" style="2" customWidth="1"/>
    <col min="9" max="9" width="26" style="2" customWidth="1"/>
    <col min="10" max="16384" width="9.140625" style="2"/>
  </cols>
  <sheetData>
    <row r="1" spans="1:9" ht="12" customHeight="1"/>
    <row r="2" spans="1:9" ht="24" customHeight="1">
      <c r="B2" s="228" t="s">
        <v>175</v>
      </c>
      <c r="C2" s="229"/>
      <c r="D2" s="229"/>
      <c r="E2" s="229"/>
      <c r="F2" s="229"/>
      <c r="G2" s="229"/>
      <c r="H2" s="229"/>
      <c r="I2" s="230"/>
    </row>
    <row r="3" spans="1:9" ht="19.5" customHeight="1">
      <c r="B3" s="113"/>
      <c r="C3" s="113"/>
      <c r="D3" s="113"/>
      <c r="E3" s="113"/>
      <c r="F3" s="113"/>
      <c r="G3" s="113"/>
      <c r="H3" s="113"/>
      <c r="I3" s="113"/>
    </row>
    <row r="4" spans="1:9" ht="14.25">
      <c r="B4" s="133" t="s">
        <v>223</v>
      </c>
      <c r="C4" s="134" t="s">
        <v>221</v>
      </c>
      <c r="D4" s="134" t="s">
        <v>222</v>
      </c>
      <c r="E4" s="134" t="s">
        <v>152</v>
      </c>
      <c r="F4" s="134" t="s">
        <v>153</v>
      </c>
      <c r="G4" s="134" t="s">
        <v>224</v>
      </c>
      <c r="H4" s="127"/>
      <c r="I4" s="127"/>
    </row>
    <row r="5" spans="1:9" ht="14.25">
      <c r="A5" s="131"/>
      <c r="B5" s="132"/>
      <c r="C5" s="127"/>
      <c r="D5" s="127"/>
      <c r="E5" s="127"/>
      <c r="F5" s="127"/>
      <c r="G5" s="127"/>
      <c r="H5" s="127"/>
      <c r="I5" s="127"/>
    </row>
    <row r="6" spans="1:9" ht="14.25" customHeight="1">
      <c r="B6" s="128" t="s">
        <v>228</v>
      </c>
      <c r="C6" s="128"/>
      <c r="D6" s="128"/>
      <c r="E6" s="128"/>
      <c r="F6" s="128"/>
      <c r="G6" s="129" t="s">
        <v>2</v>
      </c>
      <c r="H6" s="129" t="s">
        <v>3</v>
      </c>
      <c r="I6" s="130" t="s">
        <v>4</v>
      </c>
    </row>
    <row r="7" spans="1:9" ht="14.25" customHeight="1">
      <c r="B7" s="117"/>
      <c r="C7" s="118"/>
      <c r="D7" s="118"/>
      <c r="E7" s="118"/>
      <c r="F7" s="118"/>
      <c r="G7" s="119">
        <f>SUM(C7:F7)</f>
        <v>0</v>
      </c>
      <c r="H7" s="115">
        <v>0.03</v>
      </c>
      <c r="I7" s="119">
        <f>G7*H7</f>
        <v>0</v>
      </c>
    </row>
    <row r="8" spans="1:9" ht="14.25" customHeight="1">
      <c r="B8" s="117"/>
      <c r="C8" s="118"/>
      <c r="D8" s="118"/>
      <c r="E8" s="118"/>
      <c r="F8" s="118"/>
      <c r="G8" s="119">
        <f t="shared" ref="G8:G14" si="0">SUM(C8:F8)</f>
        <v>0</v>
      </c>
      <c r="H8" s="115">
        <v>0.03</v>
      </c>
      <c r="I8" s="119">
        <f t="shared" ref="I8:I14" si="1">G8*H8</f>
        <v>0</v>
      </c>
    </row>
    <row r="9" spans="1:9" ht="14.25" customHeight="1">
      <c r="B9" s="117"/>
      <c r="C9" s="118"/>
      <c r="D9" s="118"/>
      <c r="E9" s="118"/>
      <c r="F9" s="118"/>
      <c r="G9" s="119">
        <f t="shared" si="0"/>
        <v>0</v>
      </c>
      <c r="H9" s="115">
        <v>0.03</v>
      </c>
      <c r="I9" s="119">
        <f t="shared" si="1"/>
        <v>0</v>
      </c>
    </row>
    <row r="10" spans="1:9" ht="14.25" customHeight="1">
      <c r="B10" s="117"/>
      <c r="C10" s="118"/>
      <c r="D10" s="118"/>
      <c r="E10" s="118"/>
      <c r="F10" s="118"/>
      <c r="G10" s="119">
        <f t="shared" si="0"/>
        <v>0</v>
      </c>
      <c r="H10" s="115">
        <v>0.03</v>
      </c>
      <c r="I10" s="119">
        <f t="shared" si="1"/>
        <v>0</v>
      </c>
    </row>
    <row r="11" spans="1:9" ht="14.25" customHeight="1">
      <c r="B11" s="117"/>
      <c r="C11" s="118"/>
      <c r="D11" s="118"/>
      <c r="E11" s="118"/>
      <c r="F11" s="118"/>
      <c r="G11" s="119">
        <f t="shared" si="0"/>
        <v>0</v>
      </c>
      <c r="H11" s="115">
        <v>0.03</v>
      </c>
      <c r="I11" s="119">
        <f t="shared" si="1"/>
        <v>0</v>
      </c>
    </row>
    <row r="12" spans="1:9" ht="14.25" customHeight="1">
      <c r="B12" s="117"/>
      <c r="C12" s="118"/>
      <c r="D12" s="118"/>
      <c r="E12" s="118"/>
      <c r="F12" s="118"/>
      <c r="G12" s="119">
        <f t="shared" si="0"/>
        <v>0</v>
      </c>
      <c r="H12" s="115">
        <v>0.03</v>
      </c>
      <c r="I12" s="119">
        <f t="shared" si="1"/>
        <v>0</v>
      </c>
    </row>
    <row r="13" spans="1:9" ht="14.25" customHeight="1">
      <c r="B13" s="117"/>
      <c r="C13" s="118"/>
      <c r="D13" s="118"/>
      <c r="E13" s="118"/>
      <c r="F13" s="118"/>
      <c r="G13" s="119">
        <f t="shared" si="0"/>
        <v>0</v>
      </c>
      <c r="H13" s="115">
        <v>0.03</v>
      </c>
      <c r="I13" s="119">
        <f t="shared" si="1"/>
        <v>0</v>
      </c>
    </row>
    <row r="14" spans="1:9" ht="14.25" customHeight="1">
      <c r="B14" s="117"/>
      <c r="C14" s="118"/>
      <c r="D14" s="118"/>
      <c r="E14" s="118"/>
      <c r="F14" s="118"/>
      <c r="G14" s="119">
        <f t="shared" si="0"/>
        <v>0</v>
      </c>
      <c r="H14" s="115">
        <v>0.03</v>
      </c>
      <c r="I14" s="119">
        <f t="shared" si="1"/>
        <v>0</v>
      </c>
    </row>
    <row r="15" spans="1:9" ht="14.25" customHeight="1">
      <c r="B15" s="120" t="s">
        <v>0</v>
      </c>
      <c r="C15" s="121">
        <f t="shared" ref="C15:F15" si="2">SUM(C7:C14)</f>
        <v>0</v>
      </c>
      <c r="D15" s="121">
        <f t="shared" si="2"/>
        <v>0</v>
      </c>
      <c r="E15" s="121">
        <f t="shared" si="2"/>
        <v>0</v>
      </c>
      <c r="F15" s="121">
        <f t="shared" si="2"/>
        <v>0</v>
      </c>
      <c r="G15" s="121">
        <f>SUM(G7:G14)</f>
        <v>0</v>
      </c>
      <c r="H15" s="122"/>
      <c r="I15" s="121">
        <f>SUM(I7:I14)</f>
        <v>0</v>
      </c>
    </row>
    <row r="16" spans="1:9" ht="14.25" customHeight="1">
      <c r="B16" s="123"/>
      <c r="C16" s="123"/>
      <c r="D16" s="123"/>
      <c r="E16" s="123"/>
      <c r="F16" s="123"/>
      <c r="G16" s="123"/>
      <c r="H16" s="123"/>
      <c r="I16" s="123"/>
    </row>
    <row r="17" spans="2:11" ht="14.25" customHeight="1">
      <c r="B17" s="128" t="s">
        <v>229</v>
      </c>
      <c r="C17" s="114"/>
      <c r="D17" s="114"/>
      <c r="E17" s="114"/>
      <c r="F17" s="114"/>
      <c r="G17" s="115" t="s">
        <v>2</v>
      </c>
      <c r="H17" s="115" t="s">
        <v>3</v>
      </c>
      <c r="I17" s="116" t="s">
        <v>4</v>
      </c>
    </row>
    <row r="18" spans="2:11" ht="14.25" customHeight="1">
      <c r="B18" s="117"/>
      <c r="C18" s="118"/>
      <c r="D18" s="118"/>
      <c r="E18" s="118"/>
      <c r="F18" s="118"/>
      <c r="G18" s="119">
        <f>SUM(C18:F18)</f>
        <v>0</v>
      </c>
      <c r="H18" s="115">
        <v>0.2</v>
      </c>
      <c r="I18" s="119">
        <f t="shared" ref="I18:I25" si="3">G18*H18</f>
        <v>0</v>
      </c>
    </row>
    <row r="19" spans="2:11" ht="14.25" customHeight="1">
      <c r="B19" s="117"/>
      <c r="C19" s="118"/>
      <c r="D19" s="118"/>
      <c r="E19" s="118"/>
      <c r="F19" s="118"/>
      <c r="G19" s="119">
        <f t="shared" ref="G19:G25" si="4">SUM(C19:F19)</f>
        <v>0</v>
      </c>
      <c r="H19" s="115">
        <v>0.2</v>
      </c>
      <c r="I19" s="119">
        <f t="shared" si="3"/>
        <v>0</v>
      </c>
    </row>
    <row r="20" spans="2:11" ht="14.25" customHeight="1">
      <c r="B20" s="117"/>
      <c r="C20" s="118"/>
      <c r="D20" s="118"/>
      <c r="E20" s="118"/>
      <c r="F20" s="118"/>
      <c r="G20" s="119">
        <f t="shared" si="4"/>
        <v>0</v>
      </c>
      <c r="H20" s="115">
        <v>0.2</v>
      </c>
      <c r="I20" s="119">
        <f t="shared" si="3"/>
        <v>0</v>
      </c>
      <c r="K20" s="55"/>
    </row>
    <row r="21" spans="2:11" ht="14.25" customHeight="1">
      <c r="B21" s="117"/>
      <c r="C21" s="118"/>
      <c r="D21" s="118"/>
      <c r="E21" s="118"/>
      <c r="F21" s="118"/>
      <c r="G21" s="119">
        <f t="shared" si="4"/>
        <v>0</v>
      </c>
      <c r="H21" s="115">
        <v>0.2</v>
      </c>
      <c r="I21" s="119">
        <f t="shared" si="3"/>
        <v>0</v>
      </c>
    </row>
    <row r="22" spans="2:11" ht="14.25" customHeight="1">
      <c r="B22" s="117"/>
      <c r="C22" s="118"/>
      <c r="D22" s="118"/>
      <c r="E22" s="118"/>
      <c r="F22" s="118"/>
      <c r="G22" s="119">
        <f t="shared" si="4"/>
        <v>0</v>
      </c>
      <c r="H22" s="115">
        <v>0.2</v>
      </c>
      <c r="I22" s="119">
        <f t="shared" si="3"/>
        <v>0</v>
      </c>
    </row>
    <row r="23" spans="2:11" ht="14.25" customHeight="1">
      <c r="B23" s="117"/>
      <c r="C23" s="118"/>
      <c r="D23" s="118"/>
      <c r="E23" s="118"/>
      <c r="F23" s="118"/>
      <c r="G23" s="119">
        <f t="shared" si="4"/>
        <v>0</v>
      </c>
      <c r="H23" s="115">
        <v>0.2</v>
      </c>
      <c r="I23" s="119">
        <f t="shared" si="3"/>
        <v>0</v>
      </c>
    </row>
    <row r="24" spans="2:11" ht="14.25" customHeight="1">
      <c r="B24" s="117"/>
      <c r="C24" s="118"/>
      <c r="D24" s="118"/>
      <c r="E24" s="118"/>
      <c r="F24" s="118"/>
      <c r="G24" s="119">
        <f t="shared" si="4"/>
        <v>0</v>
      </c>
      <c r="H24" s="115">
        <v>0.2</v>
      </c>
      <c r="I24" s="119">
        <f t="shared" si="3"/>
        <v>0</v>
      </c>
    </row>
    <row r="25" spans="2:11" ht="14.25" customHeight="1">
      <c r="B25" s="117"/>
      <c r="C25" s="118"/>
      <c r="D25" s="118"/>
      <c r="E25" s="118"/>
      <c r="F25" s="118"/>
      <c r="G25" s="119">
        <f t="shared" si="4"/>
        <v>0</v>
      </c>
      <c r="H25" s="115">
        <v>0.2</v>
      </c>
      <c r="I25" s="119">
        <f t="shared" si="3"/>
        <v>0</v>
      </c>
    </row>
    <row r="26" spans="2:11" ht="14.25" customHeight="1">
      <c r="B26" s="120" t="s">
        <v>1</v>
      </c>
      <c r="C26" s="121">
        <f t="shared" ref="C26:F26" si="5">SUM(C18:C25)</f>
        <v>0</v>
      </c>
      <c r="D26" s="121">
        <f t="shared" si="5"/>
        <v>0</v>
      </c>
      <c r="E26" s="121">
        <f t="shared" si="5"/>
        <v>0</v>
      </c>
      <c r="F26" s="121">
        <f t="shared" si="5"/>
        <v>0</v>
      </c>
      <c r="G26" s="121">
        <f>SUM(G18:G25)</f>
        <v>0</v>
      </c>
      <c r="H26" s="124"/>
      <c r="I26" s="121">
        <f>SUM(I18:I25)</f>
        <v>0</v>
      </c>
    </row>
    <row r="27" spans="2:11" ht="14.25" customHeight="1">
      <c r="B27" s="125"/>
      <c r="C27" s="125"/>
      <c r="D27" s="125"/>
      <c r="E27" s="125"/>
      <c r="F27" s="125"/>
      <c r="G27" s="125"/>
      <c r="H27" s="125"/>
      <c r="I27" s="125"/>
    </row>
    <row r="28" spans="2:11" ht="14.25" customHeight="1">
      <c r="B28" s="120" t="s">
        <v>7</v>
      </c>
      <c r="C28" s="121">
        <f t="shared" ref="C28:F28" si="6">C15+C26</f>
        <v>0</v>
      </c>
      <c r="D28" s="121">
        <f t="shared" si="6"/>
        <v>0</v>
      </c>
      <c r="E28" s="121">
        <f t="shared" si="6"/>
        <v>0</v>
      </c>
      <c r="F28" s="121">
        <f t="shared" si="6"/>
        <v>0</v>
      </c>
      <c r="G28" s="121">
        <f>G15+G26</f>
        <v>0</v>
      </c>
      <c r="H28" s="126"/>
      <c r="I28" s="121">
        <f>I15+I26</f>
        <v>0</v>
      </c>
    </row>
    <row r="30" spans="2:11" ht="44.1" customHeight="1">
      <c r="B30" s="232" t="s">
        <v>225</v>
      </c>
      <c r="C30" s="112"/>
      <c r="D30" s="112"/>
      <c r="E30" s="112"/>
      <c r="F30" s="112"/>
      <c r="G30" s="3" t="s">
        <v>2</v>
      </c>
      <c r="H30" s="3" t="s">
        <v>215</v>
      </c>
    </row>
    <row r="31" spans="2:11" ht="15.75">
      <c r="B31" s="233"/>
      <c r="C31" s="118"/>
      <c r="D31" s="118"/>
      <c r="E31" s="118"/>
      <c r="F31" s="118"/>
      <c r="G31" s="119">
        <f t="shared" ref="G31" si="7">SUM(C31:F31)</f>
        <v>0</v>
      </c>
      <c r="H31" s="108" t="e">
        <f>G31/$G$28</f>
        <v>#DIV/0!</v>
      </c>
    </row>
    <row r="32" spans="2:11" ht="15.75">
      <c r="B32" s="109"/>
      <c r="C32" s="109"/>
      <c r="D32" s="109"/>
      <c r="E32" s="109"/>
      <c r="F32" s="109"/>
      <c r="G32" s="111"/>
      <c r="H32" s="110"/>
    </row>
    <row r="33" spans="2:9" ht="42.95" customHeight="1">
      <c r="B33" s="232" t="s">
        <v>226</v>
      </c>
      <c r="C33" s="112"/>
      <c r="D33" s="112"/>
      <c r="E33" s="112"/>
      <c r="F33" s="112"/>
      <c r="G33" s="3" t="s">
        <v>2</v>
      </c>
      <c r="H33" s="3" t="s">
        <v>215</v>
      </c>
    </row>
    <row r="34" spans="2:9" ht="15.75">
      <c r="B34" s="233"/>
      <c r="C34" s="118"/>
      <c r="D34" s="118"/>
      <c r="E34" s="118"/>
      <c r="F34" s="118"/>
      <c r="G34" s="119">
        <f t="shared" ref="G34" si="8">SUM(C34:F34)</f>
        <v>0</v>
      </c>
      <c r="H34" s="108" t="e">
        <f>G34/$G$28</f>
        <v>#DIV/0!</v>
      </c>
    </row>
    <row r="35" spans="2:9">
      <c r="B35" s="109"/>
      <c r="C35" s="109"/>
      <c r="D35" s="109"/>
      <c r="E35" s="109"/>
      <c r="F35" s="109"/>
      <c r="G35" s="109"/>
      <c r="H35" s="109"/>
    </row>
    <row r="36" spans="2:9" ht="44.1" customHeight="1">
      <c r="B36" s="232" t="s">
        <v>227</v>
      </c>
      <c r="C36" s="112"/>
      <c r="D36" s="112"/>
      <c r="E36" s="112"/>
      <c r="F36" s="112"/>
      <c r="G36" s="3" t="s">
        <v>2</v>
      </c>
      <c r="H36" s="3" t="s">
        <v>215</v>
      </c>
    </row>
    <row r="37" spans="2:9" ht="15.75">
      <c r="B37" s="233"/>
      <c r="C37" s="118"/>
      <c r="D37" s="118"/>
      <c r="E37" s="118"/>
      <c r="F37" s="118"/>
      <c r="G37" s="119">
        <f t="shared" ref="G37" si="9">SUM(C37:F37)</f>
        <v>0</v>
      </c>
      <c r="H37" s="108" t="e">
        <f>G37/$G$28</f>
        <v>#DIV/0!</v>
      </c>
    </row>
    <row r="39" spans="2:9" ht="18.75">
      <c r="B39" s="231" t="s">
        <v>245</v>
      </c>
      <c r="C39" s="231"/>
      <c r="D39" s="231"/>
      <c r="E39" s="231"/>
      <c r="F39" s="231"/>
      <c r="G39" s="231"/>
      <c r="H39" s="231"/>
      <c r="I39" s="231"/>
    </row>
  </sheetData>
  <mergeCells count="5">
    <mergeCell ref="B2:I2"/>
    <mergeCell ref="B39:I39"/>
    <mergeCell ref="B30:B31"/>
    <mergeCell ref="B33:B34"/>
    <mergeCell ref="B36:B37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E27"/>
  <sheetViews>
    <sheetView topLeftCell="B1" workbookViewId="0">
      <selection activeCell="H9" sqref="H9"/>
    </sheetView>
  </sheetViews>
  <sheetFormatPr defaultColWidth="9.140625" defaultRowHeight="12.75"/>
  <cols>
    <col min="1" max="1" width="2.7109375" style="2" hidden="1" customWidth="1"/>
    <col min="2" max="2" width="58.28515625" style="2" customWidth="1"/>
    <col min="3" max="3" width="21.28515625" style="2" customWidth="1"/>
    <col min="4" max="4" width="21.5703125" style="2" customWidth="1"/>
    <col min="5" max="5" width="25.5703125" style="2" customWidth="1"/>
    <col min="6" max="16384" width="9.140625" style="2"/>
  </cols>
  <sheetData>
    <row r="1" spans="2:5" ht="12" customHeight="1"/>
    <row r="2" spans="2:5" ht="19.5" customHeight="1">
      <c r="B2" s="234" t="s">
        <v>110</v>
      </c>
      <c r="C2" s="235"/>
      <c r="D2" s="235"/>
      <c r="E2" s="236"/>
    </row>
    <row r="3" spans="2:5" ht="15" customHeight="1">
      <c r="B3" s="247"/>
      <c r="C3" s="247"/>
      <c r="D3" s="247"/>
      <c r="E3" s="247"/>
    </row>
    <row r="4" spans="2:5" ht="15" customHeight="1">
      <c r="B4" s="237" t="s">
        <v>122</v>
      </c>
      <c r="C4" s="238"/>
      <c r="D4" s="239"/>
      <c r="E4" s="4" t="s">
        <v>2</v>
      </c>
    </row>
    <row r="5" spans="2:5" ht="15" customHeight="1">
      <c r="B5" s="240"/>
      <c r="C5" s="241"/>
      <c r="D5" s="242"/>
      <c r="E5" s="52"/>
    </row>
    <row r="6" spans="2:5" ht="15" customHeight="1">
      <c r="B6" s="240"/>
      <c r="C6" s="241"/>
      <c r="D6" s="242"/>
      <c r="E6" s="52"/>
    </row>
    <row r="7" spans="2:5" ht="15" customHeight="1">
      <c r="B7" s="240"/>
      <c r="C7" s="241"/>
      <c r="D7" s="242"/>
      <c r="E7" s="52"/>
    </row>
    <row r="8" spans="2:5" ht="15" customHeight="1">
      <c r="B8" s="240"/>
      <c r="C8" s="241"/>
      <c r="D8" s="242"/>
      <c r="E8" s="52"/>
    </row>
    <row r="9" spans="2:5" ht="15" customHeight="1">
      <c r="B9" s="240"/>
      <c r="C9" s="241"/>
      <c r="D9" s="242"/>
      <c r="E9" s="52"/>
    </row>
    <row r="10" spans="2:5" ht="15" customHeight="1">
      <c r="B10" s="240"/>
      <c r="C10" s="241"/>
      <c r="D10" s="242"/>
      <c r="E10" s="52"/>
    </row>
    <row r="11" spans="2:5" ht="15" customHeight="1">
      <c r="B11" s="240"/>
      <c r="C11" s="241"/>
      <c r="D11" s="242"/>
      <c r="E11" s="52"/>
    </row>
    <row r="12" spans="2:5" ht="15" customHeight="1">
      <c r="B12" s="244" t="s">
        <v>114</v>
      </c>
      <c r="C12" s="245"/>
      <c r="D12" s="246"/>
      <c r="E12" s="53">
        <f>SUM(E5:E11)</f>
        <v>0</v>
      </c>
    </row>
    <row r="13" spans="2:5" ht="15" customHeight="1">
      <c r="B13" s="248"/>
      <c r="C13" s="248"/>
      <c r="D13" s="248"/>
      <c r="E13" s="248"/>
    </row>
    <row r="14" spans="2:5" ht="15" customHeight="1">
      <c r="B14" s="11" t="s">
        <v>112</v>
      </c>
      <c r="C14" s="4" t="s">
        <v>5</v>
      </c>
      <c r="D14" s="4" t="s">
        <v>6</v>
      </c>
      <c r="E14" s="4" t="s">
        <v>2</v>
      </c>
    </row>
    <row r="15" spans="2:5" ht="15" customHeight="1">
      <c r="B15" s="44"/>
      <c r="C15" s="45"/>
      <c r="D15" s="52"/>
      <c r="E15" s="54">
        <f>C15*D15</f>
        <v>0</v>
      </c>
    </row>
    <row r="16" spans="2:5" ht="15" customHeight="1">
      <c r="B16" s="44"/>
      <c r="C16" s="45"/>
      <c r="D16" s="52"/>
      <c r="E16" s="54">
        <f t="shared" ref="E16:E22" si="0">C16*D16</f>
        <v>0</v>
      </c>
    </row>
    <row r="17" spans="2:5" ht="15" customHeight="1">
      <c r="B17" s="44"/>
      <c r="C17" s="45"/>
      <c r="D17" s="52"/>
      <c r="E17" s="54">
        <f t="shared" si="0"/>
        <v>0</v>
      </c>
    </row>
    <row r="18" spans="2:5" ht="15" customHeight="1">
      <c r="B18" s="44"/>
      <c r="C18" s="45"/>
      <c r="D18" s="52"/>
      <c r="E18" s="54">
        <f t="shared" si="0"/>
        <v>0</v>
      </c>
    </row>
    <row r="19" spans="2:5" ht="15" customHeight="1">
      <c r="B19" s="44"/>
      <c r="C19" s="45"/>
      <c r="D19" s="52"/>
      <c r="E19" s="54">
        <f t="shared" si="0"/>
        <v>0</v>
      </c>
    </row>
    <row r="20" spans="2:5" ht="15" customHeight="1">
      <c r="B20" s="44"/>
      <c r="C20" s="45"/>
      <c r="D20" s="52"/>
      <c r="E20" s="54">
        <f t="shared" si="0"/>
        <v>0</v>
      </c>
    </row>
    <row r="21" spans="2:5" ht="15" customHeight="1">
      <c r="B21" s="44"/>
      <c r="C21" s="45"/>
      <c r="D21" s="52"/>
      <c r="E21" s="54">
        <f t="shared" si="0"/>
        <v>0</v>
      </c>
    </row>
    <row r="22" spans="2:5" ht="15" customHeight="1">
      <c r="B22" s="44"/>
      <c r="C22" s="45"/>
      <c r="D22" s="52"/>
      <c r="E22" s="54">
        <f t="shared" si="0"/>
        <v>0</v>
      </c>
    </row>
    <row r="23" spans="2:5" ht="15" customHeight="1">
      <c r="B23" s="244" t="s">
        <v>113</v>
      </c>
      <c r="C23" s="245"/>
      <c r="D23" s="246"/>
      <c r="E23" s="53">
        <f>SUM(E15:E22)</f>
        <v>0</v>
      </c>
    </row>
    <row r="24" spans="2:5" ht="15" customHeight="1">
      <c r="B24" s="248"/>
      <c r="C24" s="248"/>
      <c r="D24" s="248"/>
      <c r="E24" s="248"/>
    </row>
    <row r="25" spans="2:5" ht="15" customHeight="1">
      <c r="B25" s="244" t="s">
        <v>118</v>
      </c>
      <c r="C25" s="245"/>
      <c r="D25" s="246"/>
      <c r="E25" s="53">
        <f>E12+E23</f>
        <v>0</v>
      </c>
    </row>
    <row r="26" spans="2:5" ht="12.75" customHeight="1"/>
    <row r="27" spans="2:5" ht="42" customHeight="1">
      <c r="B27" s="243" t="s">
        <v>119</v>
      </c>
      <c r="C27" s="243"/>
      <c r="D27" s="243"/>
      <c r="E27" s="243"/>
    </row>
  </sheetData>
  <mergeCells count="16">
    <mergeCell ref="B2:E2"/>
    <mergeCell ref="B4:D4"/>
    <mergeCell ref="B5:D5"/>
    <mergeCell ref="B6:D6"/>
    <mergeCell ref="B27:E27"/>
    <mergeCell ref="B23:D23"/>
    <mergeCell ref="B25:D25"/>
    <mergeCell ref="B3:E3"/>
    <mergeCell ref="B13:E13"/>
    <mergeCell ref="B24:E24"/>
    <mergeCell ref="B7:D7"/>
    <mergeCell ref="B8:D8"/>
    <mergeCell ref="B9:D9"/>
    <mergeCell ref="B10:D10"/>
    <mergeCell ref="B11:D11"/>
    <mergeCell ref="B12:D1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E30"/>
  <sheetViews>
    <sheetView workbookViewId="0">
      <selection activeCell="B3" sqref="B3:E3"/>
    </sheetView>
  </sheetViews>
  <sheetFormatPr defaultColWidth="9.140625" defaultRowHeight="12.75"/>
  <cols>
    <col min="1" max="1" width="2.7109375" style="1" customWidth="1"/>
    <col min="2" max="2" width="53" style="1" customWidth="1"/>
    <col min="3" max="3" width="24.28515625" style="1" customWidth="1"/>
    <col min="4" max="4" width="24.42578125" style="1" customWidth="1"/>
    <col min="5" max="5" width="22.7109375" style="1" customWidth="1"/>
    <col min="6" max="16384" width="9.140625" style="1"/>
  </cols>
  <sheetData>
    <row r="1" spans="2:5" ht="12" customHeight="1"/>
    <row r="2" spans="2:5" ht="19.5" customHeight="1">
      <c r="B2" s="234" t="s">
        <v>240</v>
      </c>
      <c r="C2" s="235"/>
      <c r="D2" s="235"/>
      <c r="E2" s="236"/>
    </row>
    <row r="3" spans="2:5">
      <c r="B3" s="249"/>
      <c r="C3" s="249"/>
      <c r="D3" s="249"/>
      <c r="E3" s="249"/>
    </row>
    <row r="4" spans="2:5" ht="15" customHeight="1">
      <c r="B4" s="12" t="s">
        <v>10</v>
      </c>
      <c r="C4" s="6" t="s">
        <v>14</v>
      </c>
      <c r="D4" s="6" t="s">
        <v>15</v>
      </c>
      <c r="E4" s="6" t="s">
        <v>16</v>
      </c>
    </row>
    <row r="5" spans="2:5" ht="15" customHeight="1">
      <c r="B5" s="7" t="s">
        <v>11</v>
      </c>
      <c r="C5" s="46"/>
      <c r="D5" s="46"/>
      <c r="E5" s="46"/>
    </row>
    <row r="6" spans="2:5" ht="15" customHeight="1">
      <c r="B6" s="8" t="s">
        <v>12</v>
      </c>
      <c r="C6" s="9">
        <f>C5*365</f>
        <v>0</v>
      </c>
      <c r="D6" s="9">
        <f t="shared" ref="D6:E6" si="0">D5*365</f>
        <v>0</v>
      </c>
      <c r="E6" s="9">
        <f t="shared" si="0"/>
        <v>0</v>
      </c>
    </row>
    <row r="7" spans="2:5" ht="15" customHeight="1">
      <c r="B7" s="7" t="s">
        <v>8</v>
      </c>
      <c r="C7" s="47"/>
      <c r="D7" s="47"/>
      <c r="E7" s="47"/>
    </row>
    <row r="8" spans="2:5" ht="15" customHeight="1">
      <c r="B8" s="7" t="s">
        <v>13</v>
      </c>
      <c r="C8" s="9">
        <f>C6*C7</f>
        <v>0</v>
      </c>
      <c r="D8" s="9">
        <f>D6*D7</f>
        <v>0</v>
      </c>
      <c r="E8" s="9">
        <f>E6*E7</f>
        <v>0</v>
      </c>
    </row>
    <row r="9" spans="2:5" ht="15" customHeight="1">
      <c r="B9" s="7" t="s">
        <v>9</v>
      </c>
      <c r="C9" s="56"/>
      <c r="D9" s="56"/>
      <c r="E9" s="56"/>
    </row>
    <row r="10" spans="2:5" ht="15" customHeight="1">
      <c r="B10" s="10" t="s">
        <v>17</v>
      </c>
      <c r="C10" s="57">
        <f>C8*C9</f>
        <v>0</v>
      </c>
      <c r="D10" s="57">
        <f>D8*D9</f>
        <v>0</v>
      </c>
      <c r="E10" s="57">
        <f>E8*E9</f>
        <v>0</v>
      </c>
    </row>
    <row r="11" spans="2:5" ht="15" customHeight="1"/>
    <row r="12" spans="2:5" ht="15" customHeight="1">
      <c r="B12" s="12" t="s">
        <v>18</v>
      </c>
      <c r="C12" s="6" t="s">
        <v>14</v>
      </c>
      <c r="D12" s="6" t="s">
        <v>15</v>
      </c>
      <c r="E12" s="6" t="s">
        <v>16</v>
      </c>
    </row>
    <row r="13" spans="2:5" ht="15" customHeight="1">
      <c r="B13" s="7" t="s">
        <v>11</v>
      </c>
      <c r="C13" s="46"/>
      <c r="D13" s="46"/>
      <c r="E13" s="46"/>
    </row>
    <row r="14" spans="2:5" ht="15" customHeight="1">
      <c r="B14" s="8" t="s">
        <v>12</v>
      </c>
      <c r="C14" s="9">
        <f>C13*365</f>
        <v>0</v>
      </c>
      <c r="D14" s="9">
        <f>D13*365</f>
        <v>0</v>
      </c>
      <c r="E14" s="9">
        <f>E13*365</f>
        <v>0</v>
      </c>
    </row>
    <row r="15" spans="2:5" ht="15" customHeight="1">
      <c r="B15" s="7" t="s">
        <v>8</v>
      </c>
      <c r="C15" s="47"/>
      <c r="D15" s="47"/>
      <c r="E15" s="47"/>
    </row>
    <row r="16" spans="2:5" ht="15" customHeight="1">
      <c r="B16" s="7" t="s">
        <v>13</v>
      </c>
      <c r="C16" s="9">
        <f>C14*C15</f>
        <v>0</v>
      </c>
      <c r="D16" s="9">
        <f>D14*D15</f>
        <v>0</v>
      </c>
      <c r="E16" s="9">
        <f>E14*E15</f>
        <v>0</v>
      </c>
    </row>
    <row r="17" spans="2:5" ht="15" customHeight="1">
      <c r="B17" s="7" t="s">
        <v>9</v>
      </c>
      <c r="C17" s="56"/>
      <c r="D17" s="56"/>
      <c r="E17" s="56"/>
    </row>
    <row r="18" spans="2:5" ht="15" customHeight="1">
      <c r="B18" s="10" t="s">
        <v>17</v>
      </c>
      <c r="C18" s="57">
        <f>C16*C17</f>
        <v>0</v>
      </c>
      <c r="D18" s="57">
        <f>D16*D17</f>
        <v>0</v>
      </c>
      <c r="E18" s="57">
        <f>E16*E17</f>
        <v>0</v>
      </c>
    </row>
    <row r="19" spans="2:5" ht="15" customHeight="1"/>
    <row r="20" spans="2:5" ht="15" customHeight="1">
      <c r="B20" s="12" t="s">
        <v>19</v>
      </c>
      <c r="C20" s="6" t="s">
        <v>14</v>
      </c>
      <c r="D20" s="6" t="s">
        <v>15</v>
      </c>
      <c r="E20" s="6" t="s">
        <v>16</v>
      </c>
    </row>
    <row r="21" spans="2:5" ht="15" customHeight="1">
      <c r="B21" s="7" t="s">
        <v>11</v>
      </c>
      <c r="C21" s="46"/>
      <c r="D21" s="46"/>
      <c r="E21" s="46"/>
    </row>
    <row r="22" spans="2:5" ht="15" customHeight="1">
      <c r="B22" s="8" t="s">
        <v>12</v>
      </c>
      <c r="C22" s="9">
        <f>C21*365</f>
        <v>0</v>
      </c>
      <c r="D22" s="9">
        <f>D21*365</f>
        <v>0</v>
      </c>
      <c r="E22" s="9">
        <f>E21*365</f>
        <v>0</v>
      </c>
    </row>
    <row r="23" spans="2:5" ht="15" customHeight="1">
      <c r="B23" s="7" t="s">
        <v>8</v>
      </c>
      <c r="C23" s="47"/>
      <c r="D23" s="47"/>
      <c r="E23" s="47"/>
    </row>
    <row r="24" spans="2:5" ht="15" customHeight="1">
      <c r="B24" s="7" t="s">
        <v>13</v>
      </c>
      <c r="C24" s="9">
        <f>C22*C23</f>
        <v>0</v>
      </c>
      <c r="D24" s="9">
        <f>D22*D23</f>
        <v>0</v>
      </c>
      <c r="E24" s="9">
        <f>E22*E23</f>
        <v>0</v>
      </c>
    </row>
    <row r="25" spans="2:5" ht="15" customHeight="1">
      <c r="B25" s="7" t="s">
        <v>9</v>
      </c>
      <c r="C25" s="56"/>
      <c r="D25" s="56"/>
      <c r="E25" s="56"/>
    </row>
    <row r="26" spans="2:5" ht="15" customHeight="1">
      <c r="B26" s="10" t="s">
        <v>17</v>
      </c>
      <c r="C26" s="57">
        <f>C24*C25</f>
        <v>0</v>
      </c>
      <c r="D26" s="57">
        <f>D24*D25</f>
        <v>0</v>
      </c>
      <c r="E26" s="57">
        <f>E24*E25</f>
        <v>0</v>
      </c>
    </row>
    <row r="27" spans="2:5" ht="15" customHeight="1"/>
    <row r="28" spans="2:5" ht="15" customHeight="1">
      <c r="B28" s="5" t="s">
        <v>20</v>
      </c>
      <c r="C28" s="57">
        <f>C10+C18+C26</f>
        <v>0</v>
      </c>
      <c r="D28" s="57">
        <f t="shared" ref="D28:E28" si="1">D10+D18+D26</f>
        <v>0</v>
      </c>
      <c r="E28" s="57">
        <f t="shared" si="1"/>
        <v>0</v>
      </c>
    </row>
    <row r="30" spans="2:5">
      <c r="B30" s="105" t="s">
        <v>188</v>
      </c>
    </row>
  </sheetData>
  <mergeCells count="2">
    <mergeCell ref="B2:E2"/>
    <mergeCell ref="B3:E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J42"/>
  <sheetViews>
    <sheetView workbookViewId="0">
      <selection activeCell="B2" sqref="B2:J2"/>
    </sheetView>
  </sheetViews>
  <sheetFormatPr defaultColWidth="9.140625" defaultRowHeight="12.75"/>
  <cols>
    <col min="1" max="1" width="2.7109375" style="1" customWidth="1"/>
    <col min="2" max="2" width="29.42578125" style="1" customWidth="1"/>
    <col min="3" max="5" width="16.140625" style="1" customWidth="1"/>
    <col min="6" max="6" width="2.7109375" style="1" customWidth="1"/>
    <col min="7" max="7" width="28.140625" style="1" customWidth="1"/>
    <col min="8" max="8" width="11.85546875" style="1" customWidth="1"/>
    <col min="9" max="10" width="11.42578125" style="1" bestFit="1" customWidth="1"/>
    <col min="11" max="16384" width="9.140625" style="1"/>
  </cols>
  <sheetData>
    <row r="1" spans="2:10" ht="12" customHeight="1"/>
    <row r="2" spans="2:10" ht="19.5" customHeight="1">
      <c r="B2" s="234" t="s">
        <v>239</v>
      </c>
      <c r="C2" s="235"/>
      <c r="D2" s="235"/>
      <c r="E2" s="235"/>
      <c r="F2" s="235"/>
      <c r="G2" s="235"/>
      <c r="H2" s="235"/>
      <c r="I2" s="235"/>
      <c r="J2" s="236"/>
    </row>
    <row r="3" spans="2:10">
      <c r="B3" s="250"/>
      <c r="C3" s="250"/>
      <c r="D3" s="250"/>
      <c r="E3" s="250"/>
      <c r="F3" s="250"/>
      <c r="G3" s="250"/>
      <c r="H3" s="250"/>
      <c r="I3" s="250"/>
      <c r="J3" s="250"/>
    </row>
    <row r="4" spans="2:10" ht="15" customHeight="1">
      <c r="B4" s="12" t="s">
        <v>22</v>
      </c>
      <c r="C4" s="6" t="s">
        <v>14</v>
      </c>
      <c r="D4" s="6" t="s">
        <v>15</v>
      </c>
      <c r="E4" s="6" t="s">
        <v>16</v>
      </c>
      <c r="G4" s="12" t="s">
        <v>33</v>
      </c>
      <c r="H4" s="6" t="s">
        <v>14</v>
      </c>
      <c r="I4" s="6" t="s">
        <v>15</v>
      </c>
      <c r="J4" s="6" t="s">
        <v>16</v>
      </c>
    </row>
    <row r="5" spans="2:10" ht="15" customHeight="1">
      <c r="B5" s="7" t="s">
        <v>21</v>
      </c>
      <c r="C5" s="46"/>
      <c r="D5" s="46"/>
      <c r="E5" s="46"/>
      <c r="G5" s="13"/>
      <c r="H5" s="13"/>
      <c r="I5" s="13"/>
      <c r="J5" s="13"/>
    </row>
    <row r="6" spans="2:10" ht="15" customHeight="1">
      <c r="B6" s="7" t="s">
        <v>26</v>
      </c>
      <c r="C6" s="46"/>
      <c r="D6" s="46"/>
      <c r="E6" s="46"/>
      <c r="G6" s="13"/>
      <c r="H6" s="13"/>
      <c r="I6" s="13"/>
      <c r="J6" s="13"/>
    </row>
    <row r="7" spans="2:10" ht="15" customHeight="1">
      <c r="B7" s="8" t="s">
        <v>27</v>
      </c>
      <c r="C7" s="9">
        <f>C5*C6*365</f>
        <v>0</v>
      </c>
      <c r="D7" s="9">
        <f t="shared" ref="D7:E7" si="0">D5*D6*365</f>
        <v>0</v>
      </c>
      <c r="E7" s="9">
        <f t="shared" si="0"/>
        <v>0</v>
      </c>
      <c r="G7" s="13"/>
      <c r="H7" s="13"/>
      <c r="I7" s="13"/>
      <c r="J7" s="13"/>
    </row>
    <row r="8" spans="2:10" ht="15" customHeight="1">
      <c r="B8" s="7" t="s">
        <v>8</v>
      </c>
      <c r="C8" s="48"/>
      <c r="D8" s="48"/>
      <c r="E8" s="48"/>
      <c r="G8" s="13"/>
      <c r="H8" s="13"/>
      <c r="I8" s="13"/>
      <c r="J8" s="13"/>
    </row>
    <row r="9" spans="2:10" ht="15" customHeight="1">
      <c r="B9" s="7" t="s">
        <v>28</v>
      </c>
      <c r="C9" s="9">
        <f>C7*C8</f>
        <v>0</v>
      </c>
      <c r="D9" s="9">
        <f t="shared" ref="D9:E9" si="1">D7*D8</f>
        <v>0</v>
      </c>
      <c r="E9" s="9">
        <f t="shared" si="1"/>
        <v>0</v>
      </c>
      <c r="G9" s="13"/>
      <c r="H9" s="13"/>
      <c r="I9" s="13"/>
      <c r="J9" s="13"/>
    </row>
    <row r="10" spans="2:10" ht="15" customHeight="1">
      <c r="B10" s="7" t="s">
        <v>29</v>
      </c>
      <c r="C10" s="56"/>
      <c r="D10" s="56"/>
      <c r="E10" s="56"/>
      <c r="G10" s="13" t="s">
        <v>30</v>
      </c>
      <c r="H10" s="49"/>
      <c r="I10" s="49"/>
      <c r="J10" s="49"/>
    </row>
    <row r="11" spans="2:10" ht="15" customHeight="1">
      <c r="B11" s="10" t="s">
        <v>17</v>
      </c>
      <c r="C11" s="57">
        <f>C9*C10</f>
        <v>0</v>
      </c>
      <c r="D11" s="57">
        <f t="shared" ref="D11:E11" si="2">D9*D10</f>
        <v>0</v>
      </c>
      <c r="E11" s="57">
        <f t="shared" si="2"/>
        <v>0</v>
      </c>
      <c r="G11" s="14" t="s">
        <v>32</v>
      </c>
      <c r="H11" s="58">
        <f>H10*C9</f>
        <v>0</v>
      </c>
      <c r="I11" s="58">
        <f>I10*D9</f>
        <v>0</v>
      </c>
      <c r="J11" s="58">
        <f>J10*E9</f>
        <v>0</v>
      </c>
    </row>
    <row r="12" spans="2:10" ht="10.5" customHeight="1"/>
    <row r="13" spans="2:10">
      <c r="B13" s="12" t="s">
        <v>23</v>
      </c>
      <c r="C13" s="6" t="s">
        <v>14</v>
      </c>
      <c r="D13" s="6" t="s">
        <v>15</v>
      </c>
      <c r="E13" s="6" t="s">
        <v>16</v>
      </c>
      <c r="G13" s="12" t="s">
        <v>34</v>
      </c>
      <c r="H13" s="6" t="s">
        <v>14</v>
      </c>
      <c r="I13" s="6" t="s">
        <v>15</v>
      </c>
      <c r="J13" s="6" t="s">
        <v>16</v>
      </c>
    </row>
    <row r="14" spans="2:10">
      <c r="B14" s="7" t="s">
        <v>21</v>
      </c>
      <c r="C14" s="46"/>
      <c r="D14" s="46"/>
      <c r="E14" s="46"/>
      <c r="G14" s="13"/>
      <c r="H14" s="13"/>
      <c r="I14" s="13"/>
      <c r="J14" s="13"/>
    </row>
    <row r="15" spans="2:10">
      <c r="B15" s="7" t="s">
        <v>26</v>
      </c>
      <c r="C15" s="46"/>
      <c r="D15" s="46"/>
      <c r="E15" s="46"/>
      <c r="G15" s="13"/>
      <c r="H15" s="13"/>
      <c r="I15" s="13"/>
      <c r="J15" s="13"/>
    </row>
    <row r="16" spans="2:10">
      <c r="B16" s="8" t="s">
        <v>27</v>
      </c>
      <c r="C16" s="9">
        <f>C14*C15*365</f>
        <v>0</v>
      </c>
      <c r="D16" s="9">
        <f t="shared" ref="D16:E16" si="3">D14*D15*365</f>
        <v>0</v>
      </c>
      <c r="E16" s="9">
        <f t="shared" si="3"/>
        <v>0</v>
      </c>
      <c r="G16" s="13"/>
      <c r="H16" s="13"/>
      <c r="I16" s="13"/>
      <c r="J16" s="13"/>
    </row>
    <row r="17" spans="2:10">
      <c r="B17" s="7" t="s">
        <v>8</v>
      </c>
      <c r="C17" s="67"/>
      <c r="D17" s="67"/>
      <c r="E17" s="67"/>
      <c r="G17" s="13"/>
      <c r="H17" s="13"/>
      <c r="I17" s="13"/>
      <c r="J17" s="13"/>
    </row>
    <row r="18" spans="2:10">
      <c r="B18" s="7" t="s">
        <v>28</v>
      </c>
      <c r="C18" s="9">
        <f>C16*C17</f>
        <v>0</v>
      </c>
      <c r="D18" s="9">
        <f t="shared" ref="D18:E18" si="4">D16*D17</f>
        <v>0</v>
      </c>
      <c r="E18" s="9">
        <f t="shared" si="4"/>
        <v>0</v>
      </c>
      <c r="G18" s="13"/>
      <c r="H18" s="13"/>
      <c r="I18" s="13"/>
      <c r="J18" s="13"/>
    </row>
    <row r="19" spans="2:10">
      <c r="B19" s="7" t="s">
        <v>29</v>
      </c>
      <c r="C19" s="56"/>
      <c r="D19" s="56"/>
      <c r="E19" s="56"/>
      <c r="G19" s="13" t="s">
        <v>31</v>
      </c>
      <c r="H19" s="49">
        <f>C19*25%</f>
        <v>0</v>
      </c>
      <c r="I19" s="49">
        <f t="shared" ref="I19:J19" si="5">D19*25%</f>
        <v>0</v>
      </c>
      <c r="J19" s="49">
        <f t="shared" si="5"/>
        <v>0</v>
      </c>
    </row>
    <row r="20" spans="2:10">
      <c r="B20" s="10" t="s">
        <v>17</v>
      </c>
      <c r="C20" s="57">
        <f>C18*C19</f>
        <v>0</v>
      </c>
      <c r="D20" s="57">
        <f t="shared" ref="D20" si="6">D18*D19</f>
        <v>0</v>
      </c>
      <c r="E20" s="57">
        <f t="shared" ref="E20" si="7">E18*E19</f>
        <v>0</v>
      </c>
      <c r="G20" s="14" t="s">
        <v>35</v>
      </c>
      <c r="H20" s="58">
        <f>H19*C18</f>
        <v>0</v>
      </c>
      <c r="I20" s="58">
        <f>I19*D18</f>
        <v>0</v>
      </c>
      <c r="J20" s="58">
        <f>J19*E18</f>
        <v>0</v>
      </c>
    </row>
    <row r="21" spans="2:10" ht="9.75" customHeight="1"/>
    <row r="22" spans="2:10">
      <c r="B22" s="12" t="s">
        <v>24</v>
      </c>
      <c r="C22" s="6" t="s">
        <v>14</v>
      </c>
      <c r="D22" s="6" t="s">
        <v>15</v>
      </c>
      <c r="E22" s="6" t="s">
        <v>16</v>
      </c>
      <c r="G22" s="12" t="s">
        <v>36</v>
      </c>
      <c r="H22" s="6" t="s">
        <v>14</v>
      </c>
      <c r="I22" s="6" t="s">
        <v>15</v>
      </c>
      <c r="J22" s="6" t="s">
        <v>16</v>
      </c>
    </row>
    <row r="23" spans="2:10">
      <c r="B23" s="7" t="s">
        <v>21</v>
      </c>
      <c r="C23" s="46"/>
      <c r="D23" s="46"/>
      <c r="E23" s="46"/>
      <c r="G23" s="13"/>
      <c r="H23" s="13"/>
      <c r="I23" s="13"/>
      <c r="J23" s="13"/>
    </row>
    <row r="24" spans="2:10">
      <c r="B24" s="7" t="s">
        <v>26</v>
      </c>
      <c r="C24" s="46"/>
      <c r="D24" s="46"/>
      <c r="E24" s="46"/>
      <c r="G24" s="13"/>
      <c r="H24" s="13"/>
      <c r="I24" s="13"/>
      <c r="J24" s="13"/>
    </row>
    <row r="25" spans="2:10">
      <c r="B25" s="8" t="s">
        <v>27</v>
      </c>
      <c r="C25" s="9">
        <f>C23*C24*365</f>
        <v>0</v>
      </c>
      <c r="D25" s="9">
        <f t="shared" ref="D25" si="8">D23*D24*365</f>
        <v>0</v>
      </c>
      <c r="E25" s="9">
        <f t="shared" ref="E25" si="9">E23*E24*365</f>
        <v>0</v>
      </c>
      <c r="G25" s="13"/>
      <c r="H25" s="13"/>
      <c r="I25" s="13"/>
      <c r="J25" s="13"/>
    </row>
    <row r="26" spans="2:10">
      <c r="B26" s="7" t="s">
        <v>8</v>
      </c>
      <c r="C26" s="48"/>
      <c r="D26" s="48"/>
      <c r="E26" s="48"/>
      <c r="G26" s="13"/>
      <c r="H26" s="13"/>
      <c r="I26" s="13"/>
      <c r="J26" s="13"/>
    </row>
    <row r="27" spans="2:10">
      <c r="B27" s="7" t="s">
        <v>28</v>
      </c>
      <c r="C27" s="9">
        <f>C25*C26</f>
        <v>0</v>
      </c>
      <c r="D27" s="9">
        <f t="shared" ref="D27" si="10">D25*D26</f>
        <v>0</v>
      </c>
      <c r="E27" s="9">
        <f t="shared" ref="E27" si="11">E25*E26</f>
        <v>0</v>
      </c>
      <c r="G27" s="13"/>
      <c r="H27" s="13"/>
      <c r="I27" s="13"/>
      <c r="J27" s="13"/>
    </row>
    <row r="28" spans="2:10">
      <c r="B28" s="7" t="s">
        <v>29</v>
      </c>
      <c r="C28" s="56"/>
      <c r="D28" s="56"/>
      <c r="E28" s="56"/>
      <c r="G28" s="13" t="s">
        <v>37</v>
      </c>
      <c r="H28" s="49"/>
      <c r="I28" s="49"/>
      <c r="J28" s="49"/>
    </row>
    <row r="29" spans="2:10">
      <c r="B29" s="10" t="s">
        <v>17</v>
      </c>
      <c r="C29" s="57">
        <f>C27*C28</f>
        <v>0</v>
      </c>
      <c r="D29" s="57">
        <f t="shared" ref="D29" si="12">D27*D28</f>
        <v>0</v>
      </c>
      <c r="E29" s="57">
        <f t="shared" ref="E29" si="13">E27*E28</f>
        <v>0</v>
      </c>
      <c r="G29" s="14" t="s">
        <v>38</v>
      </c>
      <c r="H29" s="58">
        <f>H28*C27</f>
        <v>0</v>
      </c>
      <c r="I29" s="58">
        <f>I28*D27</f>
        <v>0</v>
      </c>
      <c r="J29" s="58">
        <f>J28*E27</f>
        <v>0</v>
      </c>
    </row>
    <row r="30" spans="2:10" ht="10.5" customHeight="1"/>
    <row r="31" spans="2:10">
      <c r="B31" s="12" t="s">
        <v>25</v>
      </c>
      <c r="C31" s="6" t="s">
        <v>14</v>
      </c>
      <c r="D31" s="6" t="s">
        <v>15</v>
      </c>
      <c r="E31" s="6" t="s">
        <v>16</v>
      </c>
      <c r="G31" s="12" t="s">
        <v>39</v>
      </c>
      <c r="H31" s="6" t="s">
        <v>14</v>
      </c>
      <c r="I31" s="6" t="s">
        <v>15</v>
      </c>
      <c r="J31" s="6" t="s">
        <v>16</v>
      </c>
    </row>
    <row r="32" spans="2:10">
      <c r="B32" s="7" t="s">
        <v>21</v>
      </c>
      <c r="C32" s="46"/>
      <c r="D32" s="46"/>
      <c r="E32" s="46"/>
      <c r="G32" s="13"/>
      <c r="H32" s="13"/>
      <c r="I32" s="13"/>
      <c r="J32" s="13"/>
    </row>
    <row r="33" spans="2:10">
      <c r="B33" s="7" t="s">
        <v>26</v>
      </c>
      <c r="C33" s="46"/>
      <c r="D33" s="46"/>
      <c r="E33" s="46"/>
      <c r="G33" s="13"/>
      <c r="H33" s="13"/>
      <c r="I33" s="13"/>
      <c r="J33" s="13"/>
    </row>
    <row r="34" spans="2:10">
      <c r="B34" s="8" t="s">
        <v>27</v>
      </c>
      <c r="C34" s="9">
        <f>C32*C33*365</f>
        <v>0</v>
      </c>
      <c r="D34" s="9">
        <f t="shared" ref="D34" si="14">D32*D33*365</f>
        <v>0</v>
      </c>
      <c r="E34" s="9">
        <f t="shared" ref="E34" si="15">E32*E33*365</f>
        <v>0</v>
      </c>
      <c r="G34" s="13"/>
      <c r="H34" s="13"/>
      <c r="I34" s="13"/>
      <c r="J34" s="13"/>
    </row>
    <row r="35" spans="2:10">
      <c r="B35" s="7" t="s">
        <v>8</v>
      </c>
      <c r="C35" s="48"/>
      <c r="D35" s="48"/>
      <c r="E35" s="48"/>
      <c r="G35" s="13"/>
      <c r="H35" s="13"/>
      <c r="I35" s="13"/>
      <c r="J35" s="13"/>
    </row>
    <row r="36" spans="2:10">
      <c r="B36" s="7" t="s">
        <v>28</v>
      </c>
      <c r="C36" s="9">
        <f>C34*C35</f>
        <v>0</v>
      </c>
      <c r="D36" s="9">
        <f t="shared" ref="D36:E36" si="16">D34*D35</f>
        <v>0</v>
      </c>
      <c r="E36" s="9">
        <f t="shared" si="16"/>
        <v>0</v>
      </c>
      <c r="G36" s="13"/>
      <c r="H36" s="13"/>
      <c r="I36" s="13"/>
      <c r="J36" s="13"/>
    </row>
    <row r="37" spans="2:10">
      <c r="B37" s="7" t="s">
        <v>29</v>
      </c>
      <c r="C37" s="56"/>
      <c r="D37" s="56"/>
      <c r="E37" s="56"/>
      <c r="G37" s="13" t="s">
        <v>41</v>
      </c>
      <c r="H37" s="49"/>
      <c r="I37" s="49"/>
      <c r="J37" s="49"/>
    </row>
    <row r="38" spans="2:10">
      <c r="B38" s="10" t="s">
        <v>17</v>
      </c>
      <c r="C38" s="57">
        <f>C36*C37</f>
        <v>0</v>
      </c>
      <c r="D38" s="57">
        <f t="shared" ref="D38" si="17">D36*D37</f>
        <v>0</v>
      </c>
      <c r="E38" s="57">
        <f t="shared" ref="E38" si="18">E36*E37</f>
        <v>0</v>
      </c>
      <c r="G38" s="14" t="s">
        <v>40</v>
      </c>
      <c r="H38" s="58">
        <f>H37*C36</f>
        <v>0</v>
      </c>
      <c r="I38" s="58">
        <f>I37*D36</f>
        <v>0</v>
      </c>
      <c r="J38" s="58">
        <f>J37*E36</f>
        <v>0</v>
      </c>
    </row>
    <row r="40" spans="2:10">
      <c r="B40" s="5" t="s">
        <v>99</v>
      </c>
      <c r="C40" s="57">
        <f>C11+C20+C29+C38</f>
        <v>0</v>
      </c>
      <c r="D40" s="57">
        <f t="shared" ref="D40:E40" si="19">D11+D20+D29+D38</f>
        <v>0</v>
      </c>
      <c r="E40" s="57">
        <f t="shared" si="19"/>
        <v>0</v>
      </c>
      <c r="F40" s="42"/>
      <c r="G40" s="5" t="s">
        <v>100</v>
      </c>
      <c r="H40" s="57">
        <f>H11+H20+H29+H38</f>
        <v>0</v>
      </c>
      <c r="I40" s="57">
        <f t="shared" ref="I40:J40" si="20">I11+I20+I29+I38</f>
        <v>0</v>
      </c>
      <c r="J40" s="57">
        <f t="shared" si="20"/>
        <v>0</v>
      </c>
    </row>
    <row r="42" spans="2:10">
      <c r="B42" s="105" t="s">
        <v>189</v>
      </c>
    </row>
  </sheetData>
  <mergeCells count="2">
    <mergeCell ref="B2:J2"/>
    <mergeCell ref="B3:J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P27"/>
  <sheetViews>
    <sheetView workbookViewId="0">
      <selection activeCell="K23" sqref="K23"/>
    </sheetView>
  </sheetViews>
  <sheetFormatPr defaultColWidth="9.140625" defaultRowHeight="12.75"/>
  <cols>
    <col min="1" max="1" width="2.7109375" style="1" customWidth="1"/>
    <col min="2" max="2" width="23.42578125" style="1" customWidth="1"/>
    <col min="3" max="4" width="10" style="1" customWidth="1"/>
    <col min="5" max="5" width="11.42578125" style="1" customWidth="1"/>
    <col min="6" max="6" width="10" style="1" bestFit="1" customWidth="1"/>
    <col min="7" max="7" width="9.28515625" style="1" bestFit="1" customWidth="1"/>
    <col min="8" max="8" width="11.42578125" style="1" bestFit="1" customWidth="1"/>
    <col min="9" max="9" width="9.140625" style="1"/>
    <col min="10" max="10" width="9.28515625" style="1" bestFit="1" customWidth="1"/>
    <col min="11" max="11" width="11.42578125" style="1" bestFit="1" customWidth="1"/>
    <col min="12" max="12" width="2.42578125" style="1" customWidth="1"/>
    <col min="13" max="13" width="12.85546875" style="1" bestFit="1" customWidth="1"/>
    <col min="14" max="16" width="11.42578125" style="1" bestFit="1" customWidth="1"/>
    <col min="17" max="16384" width="9.140625" style="1"/>
  </cols>
  <sheetData>
    <row r="1" spans="2:16" ht="12" customHeight="1"/>
    <row r="2" spans="2:16" ht="36" customHeight="1">
      <c r="B2" s="234" t="s">
        <v>241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</row>
    <row r="3" spans="2:16" s="21" customFormat="1"/>
    <row r="4" spans="2:16" s="21" customFormat="1" ht="34.5" customHeight="1">
      <c r="B4" s="259" t="s">
        <v>92</v>
      </c>
      <c r="C4" s="256" t="s">
        <v>14</v>
      </c>
      <c r="D4" s="256"/>
      <c r="E4" s="256"/>
      <c r="F4" s="256" t="s">
        <v>15</v>
      </c>
      <c r="G4" s="256"/>
      <c r="H4" s="256"/>
      <c r="I4" s="256" t="s">
        <v>16</v>
      </c>
      <c r="J4" s="256"/>
      <c r="K4" s="256"/>
      <c r="M4" s="257" t="s">
        <v>98</v>
      </c>
      <c r="N4" s="256" t="s">
        <v>111</v>
      </c>
      <c r="O4" s="256"/>
      <c r="P4" s="256"/>
    </row>
    <row r="5" spans="2:16" s="28" customFormat="1" ht="34.5" customHeight="1">
      <c r="B5" s="260"/>
      <c r="C5" s="29" t="s">
        <v>94</v>
      </c>
      <c r="D5" s="29" t="s">
        <v>95</v>
      </c>
      <c r="E5" s="29" t="s">
        <v>93</v>
      </c>
      <c r="F5" s="29" t="s">
        <v>94</v>
      </c>
      <c r="G5" s="29" t="s">
        <v>95</v>
      </c>
      <c r="H5" s="29" t="s">
        <v>93</v>
      </c>
      <c r="I5" s="29" t="s">
        <v>94</v>
      </c>
      <c r="J5" s="29" t="s">
        <v>95</v>
      </c>
      <c r="K5" s="29" t="s">
        <v>93</v>
      </c>
      <c r="M5" s="258"/>
      <c r="N5" s="30" t="s">
        <v>14</v>
      </c>
      <c r="O5" s="30" t="s">
        <v>15</v>
      </c>
      <c r="P5" s="30" t="s">
        <v>16</v>
      </c>
    </row>
    <row r="6" spans="2:16" s="21" customFormat="1" ht="34.5" customHeight="1">
      <c r="B6" s="50"/>
      <c r="C6" s="60"/>
      <c r="D6" s="59"/>
      <c r="E6" s="64">
        <f>C6*D6</f>
        <v>0</v>
      </c>
      <c r="F6" s="60"/>
      <c r="G6" s="59"/>
      <c r="H6" s="64">
        <f>F6*G6</f>
        <v>0</v>
      </c>
      <c r="I6" s="60"/>
      <c r="J6" s="59"/>
      <c r="K6" s="64">
        <f>I6*J6</f>
        <v>0</v>
      </c>
      <c r="M6" s="59"/>
      <c r="N6" s="64">
        <f>M6*C6</f>
        <v>0</v>
      </c>
      <c r="O6" s="64">
        <f>F6*M6</f>
        <v>0</v>
      </c>
      <c r="P6" s="64">
        <f>I6*M6</f>
        <v>0</v>
      </c>
    </row>
    <row r="7" spans="2:16" s="21" customFormat="1" ht="34.5" customHeight="1">
      <c r="B7" s="50"/>
      <c r="C7" s="60"/>
      <c r="D7" s="59"/>
      <c r="E7" s="64">
        <f t="shared" ref="E7:E15" si="0">C7*D7</f>
        <v>0</v>
      </c>
      <c r="F7" s="60"/>
      <c r="G7" s="59"/>
      <c r="H7" s="64">
        <f t="shared" ref="H7:H15" si="1">F7*G7</f>
        <v>0</v>
      </c>
      <c r="I7" s="60"/>
      <c r="J7" s="59"/>
      <c r="K7" s="64">
        <f t="shared" ref="K7:K15" si="2">I7*J7</f>
        <v>0</v>
      </c>
      <c r="M7" s="59"/>
      <c r="N7" s="64">
        <f t="shared" ref="N7:N15" si="3">M7*C7</f>
        <v>0</v>
      </c>
      <c r="O7" s="64">
        <f t="shared" ref="O7:O15" si="4">F7*M7</f>
        <v>0</v>
      </c>
      <c r="P7" s="64">
        <f t="shared" ref="P7:P15" si="5">I7*M7</f>
        <v>0</v>
      </c>
    </row>
    <row r="8" spans="2:16" s="21" customFormat="1" ht="34.5" customHeight="1">
      <c r="B8" s="50"/>
      <c r="C8" s="60"/>
      <c r="D8" s="59"/>
      <c r="E8" s="64">
        <f t="shared" si="0"/>
        <v>0</v>
      </c>
      <c r="F8" s="60"/>
      <c r="G8" s="59"/>
      <c r="H8" s="64">
        <f t="shared" si="1"/>
        <v>0</v>
      </c>
      <c r="I8" s="60"/>
      <c r="J8" s="59"/>
      <c r="K8" s="64">
        <f t="shared" si="2"/>
        <v>0</v>
      </c>
      <c r="M8" s="59"/>
      <c r="N8" s="64">
        <f t="shared" si="3"/>
        <v>0</v>
      </c>
      <c r="O8" s="64">
        <f t="shared" si="4"/>
        <v>0</v>
      </c>
      <c r="P8" s="64">
        <f t="shared" si="5"/>
        <v>0</v>
      </c>
    </row>
    <row r="9" spans="2:16" s="21" customFormat="1" ht="34.5" customHeight="1">
      <c r="B9" s="50"/>
      <c r="C9" s="60"/>
      <c r="D9" s="59"/>
      <c r="E9" s="64">
        <f t="shared" si="0"/>
        <v>0</v>
      </c>
      <c r="F9" s="60"/>
      <c r="G9" s="59"/>
      <c r="H9" s="64">
        <f t="shared" si="1"/>
        <v>0</v>
      </c>
      <c r="I9" s="60"/>
      <c r="J9" s="59"/>
      <c r="K9" s="64">
        <f t="shared" si="2"/>
        <v>0</v>
      </c>
      <c r="M9" s="59"/>
      <c r="N9" s="64">
        <f t="shared" si="3"/>
        <v>0</v>
      </c>
      <c r="O9" s="64">
        <f t="shared" si="4"/>
        <v>0</v>
      </c>
      <c r="P9" s="64">
        <f t="shared" si="5"/>
        <v>0</v>
      </c>
    </row>
    <row r="10" spans="2:16" s="21" customFormat="1" ht="34.5" customHeight="1">
      <c r="B10" s="50"/>
      <c r="C10" s="60"/>
      <c r="D10" s="59"/>
      <c r="E10" s="64">
        <f t="shared" si="0"/>
        <v>0</v>
      </c>
      <c r="F10" s="60"/>
      <c r="G10" s="59"/>
      <c r="H10" s="64">
        <f t="shared" si="1"/>
        <v>0</v>
      </c>
      <c r="I10" s="60"/>
      <c r="J10" s="59"/>
      <c r="K10" s="64">
        <f t="shared" si="2"/>
        <v>0</v>
      </c>
      <c r="M10" s="59"/>
      <c r="N10" s="64">
        <f t="shared" si="3"/>
        <v>0</v>
      </c>
      <c r="O10" s="64">
        <f t="shared" si="4"/>
        <v>0</v>
      </c>
      <c r="P10" s="64">
        <f t="shared" si="5"/>
        <v>0</v>
      </c>
    </row>
    <row r="11" spans="2:16" s="21" customFormat="1" ht="34.5" customHeight="1">
      <c r="B11" s="50"/>
      <c r="C11" s="60"/>
      <c r="D11" s="59"/>
      <c r="E11" s="64">
        <f t="shared" si="0"/>
        <v>0</v>
      </c>
      <c r="F11" s="60"/>
      <c r="G11" s="59"/>
      <c r="H11" s="64">
        <f t="shared" si="1"/>
        <v>0</v>
      </c>
      <c r="I11" s="60"/>
      <c r="J11" s="59"/>
      <c r="K11" s="64">
        <f t="shared" si="2"/>
        <v>0</v>
      </c>
      <c r="M11" s="59"/>
      <c r="N11" s="64">
        <f t="shared" si="3"/>
        <v>0</v>
      </c>
      <c r="O11" s="64">
        <f t="shared" si="4"/>
        <v>0</v>
      </c>
      <c r="P11" s="64">
        <f t="shared" si="5"/>
        <v>0</v>
      </c>
    </row>
    <row r="12" spans="2:16" s="21" customFormat="1" ht="34.5" customHeight="1">
      <c r="B12" s="50"/>
      <c r="C12" s="60"/>
      <c r="D12" s="59"/>
      <c r="E12" s="64">
        <f t="shared" si="0"/>
        <v>0</v>
      </c>
      <c r="F12" s="60"/>
      <c r="G12" s="59"/>
      <c r="H12" s="64">
        <f t="shared" si="1"/>
        <v>0</v>
      </c>
      <c r="I12" s="60"/>
      <c r="J12" s="59"/>
      <c r="K12" s="64">
        <f t="shared" si="2"/>
        <v>0</v>
      </c>
      <c r="M12" s="59"/>
      <c r="N12" s="64">
        <f t="shared" si="3"/>
        <v>0</v>
      </c>
      <c r="O12" s="64">
        <f t="shared" si="4"/>
        <v>0</v>
      </c>
      <c r="P12" s="64">
        <f t="shared" si="5"/>
        <v>0</v>
      </c>
    </row>
    <row r="13" spans="2:16" s="21" customFormat="1" ht="34.5" customHeight="1">
      <c r="B13" s="50"/>
      <c r="C13" s="60"/>
      <c r="D13" s="59"/>
      <c r="E13" s="64">
        <f t="shared" si="0"/>
        <v>0</v>
      </c>
      <c r="F13" s="60"/>
      <c r="G13" s="59"/>
      <c r="H13" s="64">
        <f t="shared" si="1"/>
        <v>0</v>
      </c>
      <c r="I13" s="60"/>
      <c r="J13" s="59"/>
      <c r="K13" s="64">
        <f t="shared" si="2"/>
        <v>0</v>
      </c>
      <c r="M13" s="59"/>
      <c r="N13" s="64">
        <f t="shared" si="3"/>
        <v>0</v>
      </c>
      <c r="O13" s="64">
        <f t="shared" si="4"/>
        <v>0</v>
      </c>
      <c r="P13" s="64">
        <f t="shared" si="5"/>
        <v>0</v>
      </c>
    </row>
    <row r="14" spans="2:16" s="21" customFormat="1" ht="34.5" customHeight="1">
      <c r="B14" s="50"/>
      <c r="C14" s="60"/>
      <c r="D14" s="59"/>
      <c r="E14" s="64">
        <f t="shared" si="0"/>
        <v>0</v>
      </c>
      <c r="F14" s="60"/>
      <c r="G14" s="59"/>
      <c r="H14" s="64">
        <f t="shared" si="1"/>
        <v>0</v>
      </c>
      <c r="I14" s="60"/>
      <c r="J14" s="59"/>
      <c r="K14" s="64">
        <f t="shared" si="2"/>
        <v>0</v>
      </c>
      <c r="M14" s="59"/>
      <c r="N14" s="64">
        <f t="shared" si="3"/>
        <v>0</v>
      </c>
      <c r="O14" s="64">
        <f t="shared" si="4"/>
        <v>0</v>
      </c>
      <c r="P14" s="64">
        <f t="shared" si="5"/>
        <v>0</v>
      </c>
    </row>
    <row r="15" spans="2:16" s="21" customFormat="1" ht="34.5" customHeight="1">
      <c r="B15" s="50"/>
      <c r="C15" s="60"/>
      <c r="D15" s="59"/>
      <c r="E15" s="64">
        <f t="shared" si="0"/>
        <v>0</v>
      </c>
      <c r="F15" s="60"/>
      <c r="G15" s="59"/>
      <c r="H15" s="64">
        <f t="shared" si="1"/>
        <v>0</v>
      </c>
      <c r="I15" s="60"/>
      <c r="J15" s="59"/>
      <c r="K15" s="64">
        <f t="shared" si="2"/>
        <v>0</v>
      </c>
      <c r="M15" s="59"/>
      <c r="N15" s="64">
        <f t="shared" si="3"/>
        <v>0</v>
      </c>
      <c r="O15" s="64">
        <f t="shared" si="4"/>
        <v>0</v>
      </c>
      <c r="P15" s="64">
        <f t="shared" si="5"/>
        <v>0</v>
      </c>
    </row>
    <row r="16" spans="2:16" s="63" customFormat="1" ht="34.5" customHeight="1">
      <c r="B16" s="251" t="s">
        <v>97</v>
      </c>
      <c r="C16" s="252"/>
      <c r="D16" s="253"/>
      <c r="E16" s="65">
        <f>SUM(E6:E15)</f>
        <v>0</v>
      </c>
      <c r="F16" s="254"/>
      <c r="G16" s="255"/>
      <c r="H16" s="65">
        <f>SUM(H6:H15)</f>
        <v>0</v>
      </c>
      <c r="I16" s="254"/>
      <c r="J16" s="255"/>
      <c r="K16" s="65">
        <f>SUM(K6:K15)</f>
        <v>0</v>
      </c>
      <c r="L16" s="61"/>
      <c r="M16" s="62" t="s">
        <v>96</v>
      </c>
      <c r="N16" s="65">
        <f>SUM(N6:N15)</f>
        <v>0</v>
      </c>
      <c r="O16" s="65">
        <f t="shared" ref="O16:P16" si="6">SUM(O6:O15)</f>
        <v>0</v>
      </c>
      <c r="P16" s="65">
        <f t="shared" si="6"/>
        <v>0</v>
      </c>
    </row>
    <row r="17" spans="2:2" s="21" customFormat="1" ht="15" customHeight="1"/>
    <row r="18" spans="2:2" s="21" customFormat="1" ht="15" customHeight="1">
      <c r="B18" s="106" t="s">
        <v>190</v>
      </c>
    </row>
    <row r="19" spans="2:2" s="21" customFormat="1" ht="15" customHeight="1"/>
    <row r="20" spans="2:2" s="21" customFormat="1" ht="15" customHeight="1"/>
    <row r="21" spans="2:2" s="21" customFormat="1" ht="15" customHeight="1"/>
    <row r="22" spans="2:2" s="21" customFormat="1" ht="15" customHeight="1"/>
    <row r="23" spans="2:2" s="21" customFormat="1" ht="15" customHeight="1"/>
    <row r="24" spans="2:2" s="21" customFormat="1" ht="15" customHeight="1"/>
    <row r="25" spans="2:2" s="21" customFormat="1" ht="15" customHeight="1"/>
    <row r="26" spans="2:2" s="21" customFormat="1" ht="15" customHeight="1"/>
    <row r="27" spans="2:2" s="21" customFormat="1"/>
  </sheetData>
  <mergeCells count="10">
    <mergeCell ref="B2:P2"/>
    <mergeCell ref="C4:E4"/>
    <mergeCell ref="B4:B5"/>
    <mergeCell ref="F4:H4"/>
    <mergeCell ref="I4:K4"/>
    <mergeCell ref="B16:D16"/>
    <mergeCell ref="F16:G16"/>
    <mergeCell ref="I16:J16"/>
    <mergeCell ref="N4:P4"/>
    <mergeCell ref="M4:M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P27"/>
  <sheetViews>
    <sheetView workbookViewId="0">
      <selection activeCell="A4" sqref="A4:XFD16"/>
    </sheetView>
  </sheetViews>
  <sheetFormatPr defaultColWidth="9.140625" defaultRowHeight="12.75"/>
  <cols>
    <col min="1" max="1" width="2.7109375" style="1" customWidth="1"/>
    <col min="2" max="2" width="23.42578125" style="1" customWidth="1"/>
    <col min="3" max="3" width="9.42578125" style="1" customWidth="1"/>
    <col min="4" max="4" width="10.85546875" style="1" customWidth="1"/>
    <col min="5" max="5" width="11.140625" style="1" customWidth="1"/>
    <col min="6" max="6" width="9.85546875" style="1" customWidth="1"/>
    <col min="7" max="7" width="11.140625" style="1" bestFit="1" customWidth="1"/>
    <col min="8" max="8" width="11.42578125" style="1" bestFit="1" customWidth="1"/>
    <col min="9" max="9" width="9.42578125" style="1" customWidth="1"/>
    <col min="10" max="10" width="11.140625" style="1" bestFit="1" customWidth="1"/>
    <col min="11" max="11" width="11.42578125" style="1" bestFit="1" customWidth="1"/>
    <col min="12" max="12" width="2.42578125" style="1" customWidth="1"/>
    <col min="13" max="13" width="12.7109375" style="1" customWidth="1"/>
    <col min="14" max="16" width="11.42578125" style="1" bestFit="1" customWidth="1"/>
    <col min="17" max="16384" width="9.140625" style="1"/>
  </cols>
  <sheetData>
    <row r="1" spans="2:16" ht="12" customHeight="1"/>
    <row r="2" spans="2:16" ht="30" customHeight="1">
      <c r="B2" s="234" t="s">
        <v>242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</row>
    <row r="3" spans="2:16" s="21" customFormat="1"/>
    <row r="4" spans="2:16" s="21" customFormat="1" ht="39" customHeight="1">
      <c r="B4" s="259" t="s">
        <v>123</v>
      </c>
      <c r="C4" s="256" t="s">
        <v>14</v>
      </c>
      <c r="D4" s="256"/>
      <c r="E4" s="256"/>
      <c r="F4" s="256" t="s">
        <v>15</v>
      </c>
      <c r="G4" s="256"/>
      <c r="H4" s="256"/>
      <c r="I4" s="256" t="s">
        <v>16</v>
      </c>
      <c r="J4" s="256"/>
      <c r="K4" s="256"/>
      <c r="M4" s="257" t="s">
        <v>98</v>
      </c>
      <c r="N4" s="256" t="s">
        <v>117</v>
      </c>
      <c r="O4" s="256"/>
      <c r="P4" s="256"/>
    </row>
    <row r="5" spans="2:16" s="28" customFormat="1" ht="39" customHeight="1">
      <c r="B5" s="260"/>
      <c r="C5" s="29" t="s">
        <v>94</v>
      </c>
      <c r="D5" s="29" t="s">
        <v>95</v>
      </c>
      <c r="E5" s="29" t="s">
        <v>93</v>
      </c>
      <c r="F5" s="29" t="s">
        <v>94</v>
      </c>
      <c r="G5" s="29" t="s">
        <v>95</v>
      </c>
      <c r="H5" s="29" t="s">
        <v>93</v>
      </c>
      <c r="I5" s="29" t="s">
        <v>94</v>
      </c>
      <c r="J5" s="29" t="s">
        <v>95</v>
      </c>
      <c r="K5" s="29" t="s">
        <v>93</v>
      </c>
      <c r="M5" s="258"/>
      <c r="N5" s="30" t="s">
        <v>14</v>
      </c>
      <c r="O5" s="30" t="s">
        <v>15</v>
      </c>
      <c r="P5" s="30" t="s">
        <v>16</v>
      </c>
    </row>
    <row r="6" spans="2:16" s="21" customFormat="1" ht="39" customHeight="1">
      <c r="B6" s="50"/>
      <c r="C6" s="60"/>
      <c r="D6" s="59"/>
      <c r="E6" s="64">
        <f>C6*D6</f>
        <v>0</v>
      </c>
      <c r="F6" s="60"/>
      <c r="G6" s="59"/>
      <c r="H6" s="64">
        <f>F6*G6</f>
        <v>0</v>
      </c>
      <c r="I6" s="60"/>
      <c r="J6" s="59"/>
      <c r="K6" s="64">
        <f>I6*J6</f>
        <v>0</v>
      </c>
      <c r="M6" s="59"/>
      <c r="N6" s="64">
        <f>M6*C6</f>
        <v>0</v>
      </c>
      <c r="O6" s="64">
        <f>F6*M6</f>
        <v>0</v>
      </c>
      <c r="P6" s="64">
        <f>I6*M6</f>
        <v>0</v>
      </c>
    </row>
    <row r="7" spans="2:16" s="21" customFormat="1" ht="39" customHeight="1">
      <c r="B7" s="50"/>
      <c r="C7" s="60"/>
      <c r="D7" s="59"/>
      <c r="E7" s="64">
        <f t="shared" ref="E7:E15" si="0">C7*D7</f>
        <v>0</v>
      </c>
      <c r="F7" s="60"/>
      <c r="G7" s="59"/>
      <c r="H7" s="64">
        <f t="shared" ref="H7:H15" si="1">F7*G7</f>
        <v>0</v>
      </c>
      <c r="I7" s="60"/>
      <c r="J7" s="59"/>
      <c r="K7" s="64">
        <f t="shared" ref="K7:K15" si="2">I7*J7</f>
        <v>0</v>
      </c>
      <c r="M7" s="59"/>
      <c r="N7" s="64">
        <f t="shared" ref="N7:N15" si="3">M7*C7</f>
        <v>0</v>
      </c>
      <c r="O7" s="64">
        <f t="shared" ref="O7:O15" si="4">F7*M7</f>
        <v>0</v>
      </c>
      <c r="P7" s="64">
        <f t="shared" ref="P7:P15" si="5">I7*M7</f>
        <v>0</v>
      </c>
    </row>
    <row r="8" spans="2:16" s="21" customFormat="1" ht="39" customHeight="1">
      <c r="B8" s="50"/>
      <c r="C8" s="60"/>
      <c r="D8" s="59"/>
      <c r="E8" s="64">
        <f t="shared" si="0"/>
        <v>0</v>
      </c>
      <c r="F8" s="60"/>
      <c r="G8" s="59"/>
      <c r="H8" s="64">
        <f t="shared" si="1"/>
        <v>0</v>
      </c>
      <c r="I8" s="60"/>
      <c r="J8" s="59"/>
      <c r="K8" s="64">
        <f t="shared" si="2"/>
        <v>0</v>
      </c>
      <c r="M8" s="59"/>
      <c r="N8" s="64">
        <f t="shared" si="3"/>
        <v>0</v>
      </c>
      <c r="O8" s="64">
        <f t="shared" si="4"/>
        <v>0</v>
      </c>
      <c r="P8" s="64">
        <f t="shared" si="5"/>
        <v>0</v>
      </c>
    </row>
    <row r="9" spans="2:16" s="21" customFormat="1" ht="39" customHeight="1">
      <c r="B9" s="50"/>
      <c r="C9" s="60"/>
      <c r="D9" s="59"/>
      <c r="E9" s="64">
        <f t="shared" si="0"/>
        <v>0</v>
      </c>
      <c r="F9" s="60"/>
      <c r="G9" s="59"/>
      <c r="H9" s="64">
        <f t="shared" si="1"/>
        <v>0</v>
      </c>
      <c r="I9" s="60"/>
      <c r="J9" s="59"/>
      <c r="K9" s="64">
        <f t="shared" si="2"/>
        <v>0</v>
      </c>
      <c r="M9" s="59"/>
      <c r="N9" s="64">
        <f t="shared" si="3"/>
        <v>0</v>
      </c>
      <c r="O9" s="64">
        <f t="shared" si="4"/>
        <v>0</v>
      </c>
      <c r="P9" s="64">
        <f t="shared" si="5"/>
        <v>0</v>
      </c>
    </row>
    <row r="10" spans="2:16" s="21" customFormat="1" ht="39" customHeight="1">
      <c r="B10" s="50"/>
      <c r="C10" s="60"/>
      <c r="D10" s="59"/>
      <c r="E10" s="64">
        <f t="shared" si="0"/>
        <v>0</v>
      </c>
      <c r="F10" s="60"/>
      <c r="G10" s="59"/>
      <c r="H10" s="64">
        <f t="shared" si="1"/>
        <v>0</v>
      </c>
      <c r="I10" s="60"/>
      <c r="J10" s="59"/>
      <c r="K10" s="64">
        <f t="shared" si="2"/>
        <v>0</v>
      </c>
      <c r="M10" s="59"/>
      <c r="N10" s="64">
        <f t="shared" si="3"/>
        <v>0</v>
      </c>
      <c r="O10" s="64">
        <f t="shared" si="4"/>
        <v>0</v>
      </c>
      <c r="P10" s="64">
        <f t="shared" si="5"/>
        <v>0</v>
      </c>
    </row>
    <row r="11" spans="2:16" s="21" customFormat="1" ht="39" customHeight="1">
      <c r="B11" s="50"/>
      <c r="C11" s="60"/>
      <c r="D11" s="59"/>
      <c r="E11" s="64">
        <f t="shared" si="0"/>
        <v>0</v>
      </c>
      <c r="F11" s="60"/>
      <c r="G11" s="59"/>
      <c r="H11" s="64">
        <f t="shared" si="1"/>
        <v>0</v>
      </c>
      <c r="I11" s="60"/>
      <c r="J11" s="59"/>
      <c r="K11" s="64">
        <f t="shared" si="2"/>
        <v>0</v>
      </c>
      <c r="M11" s="59"/>
      <c r="N11" s="64">
        <f t="shared" si="3"/>
        <v>0</v>
      </c>
      <c r="O11" s="64">
        <f t="shared" si="4"/>
        <v>0</v>
      </c>
      <c r="P11" s="64">
        <f t="shared" si="5"/>
        <v>0</v>
      </c>
    </row>
    <row r="12" spans="2:16" s="21" customFormat="1" ht="39" customHeight="1">
      <c r="B12" s="50"/>
      <c r="C12" s="60"/>
      <c r="D12" s="59"/>
      <c r="E12" s="64">
        <f t="shared" si="0"/>
        <v>0</v>
      </c>
      <c r="F12" s="60"/>
      <c r="G12" s="59"/>
      <c r="H12" s="64">
        <f t="shared" si="1"/>
        <v>0</v>
      </c>
      <c r="I12" s="60"/>
      <c r="J12" s="59"/>
      <c r="K12" s="64">
        <f t="shared" si="2"/>
        <v>0</v>
      </c>
      <c r="M12" s="59"/>
      <c r="N12" s="64">
        <f t="shared" si="3"/>
        <v>0</v>
      </c>
      <c r="O12" s="64">
        <f t="shared" si="4"/>
        <v>0</v>
      </c>
      <c r="P12" s="64">
        <f t="shared" si="5"/>
        <v>0</v>
      </c>
    </row>
    <row r="13" spans="2:16" s="21" customFormat="1" ht="39" customHeight="1">
      <c r="B13" s="50"/>
      <c r="C13" s="60"/>
      <c r="D13" s="59"/>
      <c r="E13" s="64">
        <f t="shared" si="0"/>
        <v>0</v>
      </c>
      <c r="F13" s="60"/>
      <c r="G13" s="59"/>
      <c r="H13" s="64">
        <f t="shared" si="1"/>
        <v>0</v>
      </c>
      <c r="I13" s="60"/>
      <c r="J13" s="59"/>
      <c r="K13" s="64">
        <f t="shared" si="2"/>
        <v>0</v>
      </c>
      <c r="M13" s="59"/>
      <c r="N13" s="64">
        <f t="shared" si="3"/>
        <v>0</v>
      </c>
      <c r="O13" s="64">
        <f t="shared" si="4"/>
        <v>0</v>
      </c>
      <c r="P13" s="64">
        <f t="shared" si="5"/>
        <v>0</v>
      </c>
    </row>
    <row r="14" spans="2:16" s="21" customFormat="1" ht="39" customHeight="1">
      <c r="B14" s="50"/>
      <c r="C14" s="60"/>
      <c r="D14" s="59"/>
      <c r="E14" s="64">
        <f t="shared" si="0"/>
        <v>0</v>
      </c>
      <c r="F14" s="60"/>
      <c r="G14" s="59"/>
      <c r="H14" s="64">
        <f t="shared" si="1"/>
        <v>0</v>
      </c>
      <c r="I14" s="60"/>
      <c r="J14" s="59"/>
      <c r="K14" s="64">
        <f t="shared" si="2"/>
        <v>0</v>
      </c>
      <c r="M14" s="59"/>
      <c r="N14" s="64">
        <f t="shared" si="3"/>
        <v>0</v>
      </c>
      <c r="O14" s="64">
        <f t="shared" si="4"/>
        <v>0</v>
      </c>
      <c r="P14" s="64">
        <f t="shared" si="5"/>
        <v>0</v>
      </c>
    </row>
    <row r="15" spans="2:16" s="21" customFormat="1" ht="39" customHeight="1">
      <c r="B15" s="50"/>
      <c r="C15" s="60"/>
      <c r="D15" s="59"/>
      <c r="E15" s="64">
        <f t="shared" si="0"/>
        <v>0</v>
      </c>
      <c r="F15" s="60"/>
      <c r="G15" s="59"/>
      <c r="H15" s="64">
        <f t="shared" si="1"/>
        <v>0</v>
      </c>
      <c r="I15" s="60"/>
      <c r="J15" s="59"/>
      <c r="K15" s="64">
        <f t="shared" si="2"/>
        <v>0</v>
      </c>
      <c r="M15" s="59"/>
      <c r="N15" s="64">
        <f t="shared" si="3"/>
        <v>0</v>
      </c>
      <c r="O15" s="64">
        <f t="shared" si="4"/>
        <v>0</v>
      </c>
      <c r="P15" s="64">
        <f t="shared" si="5"/>
        <v>0</v>
      </c>
    </row>
    <row r="16" spans="2:16" s="63" customFormat="1" ht="39" customHeight="1">
      <c r="B16" s="251" t="s">
        <v>97</v>
      </c>
      <c r="C16" s="252"/>
      <c r="D16" s="253"/>
      <c r="E16" s="66">
        <f>SUM(E6:E15)</f>
        <v>0</v>
      </c>
      <c r="F16" s="261"/>
      <c r="G16" s="262"/>
      <c r="H16" s="66">
        <f>SUM(H6:H15)</f>
        <v>0</v>
      </c>
      <c r="I16" s="261"/>
      <c r="J16" s="262"/>
      <c r="K16" s="66">
        <f>SUM(K6:K15)</f>
        <v>0</v>
      </c>
      <c r="M16" s="62" t="s">
        <v>96</v>
      </c>
      <c r="N16" s="66">
        <f>SUM(N6:N15)</f>
        <v>0</v>
      </c>
      <c r="O16" s="66">
        <f t="shared" ref="O16:P16" si="6">SUM(O6:O15)</f>
        <v>0</v>
      </c>
      <c r="P16" s="66">
        <f t="shared" si="6"/>
        <v>0</v>
      </c>
    </row>
    <row r="17" spans="2:2" s="21" customFormat="1" ht="15" customHeight="1"/>
    <row r="18" spans="2:2" s="21" customFormat="1" ht="15" customHeight="1">
      <c r="B18" s="106" t="s">
        <v>191</v>
      </c>
    </row>
    <row r="19" spans="2:2" s="21" customFormat="1" ht="15" customHeight="1"/>
    <row r="20" spans="2:2" s="21" customFormat="1" ht="15" customHeight="1"/>
    <row r="21" spans="2:2" s="21" customFormat="1" ht="15" customHeight="1"/>
    <row r="22" spans="2:2" s="21" customFormat="1" ht="15" customHeight="1"/>
    <row r="23" spans="2:2" s="21" customFormat="1" ht="15" customHeight="1"/>
    <row r="24" spans="2:2" s="21" customFormat="1" ht="15" customHeight="1"/>
    <row r="25" spans="2:2" s="21" customFormat="1" ht="15" customHeight="1"/>
    <row r="26" spans="2:2" s="21" customFormat="1" ht="15" customHeight="1"/>
    <row r="27" spans="2:2" s="21" customFormat="1"/>
  </sheetData>
  <mergeCells count="10">
    <mergeCell ref="B16:D16"/>
    <mergeCell ref="F16:G16"/>
    <mergeCell ref="I16:J16"/>
    <mergeCell ref="B2:P2"/>
    <mergeCell ref="B4:B5"/>
    <mergeCell ref="C4:E4"/>
    <mergeCell ref="F4:H4"/>
    <mergeCell ref="I4:K4"/>
    <mergeCell ref="M4:M5"/>
    <mergeCell ref="N4:P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V29"/>
  <sheetViews>
    <sheetView workbookViewId="0">
      <selection activeCell="A5" sqref="A5:XFD20"/>
    </sheetView>
  </sheetViews>
  <sheetFormatPr defaultColWidth="8.85546875" defaultRowHeight="11.25"/>
  <cols>
    <col min="1" max="1" width="2.7109375" style="15" customWidth="1"/>
    <col min="2" max="2" width="42.7109375" style="15" customWidth="1"/>
    <col min="3" max="5" width="14.42578125" style="15" customWidth="1"/>
    <col min="6" max="6" width="10.42578125" style="15" hidden="1" customWidth="1"/>
    <col min="7" max="22" width="9.140625" style="15" hidden="1" customWidth="1"/>
    <col min="23" max="256" width="8.85546875" style="15"/>
    <col min="257" max="257" width="3.7109375" style="15" customWidth="1"/>
    <col min="258" max="258" width="33.42578125" style="15" customWidth="1"/>
    <col min="259" max="263" width="12.85546875" style="15" customWidth="1"/>
    <col min="264" max="264" width="17.85546875" style="15" bestFit="1" customWidth="1"/>
    <col min="265" max="512" width="8.85546875" style="15"/>
    <col min="513" max="513" width="3.7109375" style="15" customWidth="1"/>
    <col min="514" max="514" width="33.42578125" style="15" customWidth="1"/>
    <col min="515" max="519" width="12.85546875" style="15" customWidth="1"/>
    <col min="520" max="520" width="17.85546875" style="15" bestFit="1" customWidth="1"/>
    <col min="521" max="768" width="8.85546875" style="15"/>
    <col min="769" max="769" width="3.7109375" style="15" customWidth="1"/>
    <col min="770" max="770" width="33.42578125" style="15" customWidth="1"/>
    <col min="771" max="775" width="12.85546875" style="15" customWidth="1"/>
    <col min="776" max="776" width="17.85546875" style="15" bestFit="1" customWidth="1"/>
    <col min="777" max="1024" width="8.85546875" style="15"/>
    <col min="1025" max="1025" width="3.7109375" style="15" customWidth="1"/>
    <col min="1026" max="1026" width="33.42578125" style="15" customWidth="1"/>
    <col min="1027" max="1031" width="12.85546875" style="15" customWidth="1"/>
    <col min="1032" max="1032" width="17.85546875" style="15" bestFit="1" customWidth="1"/>
    <col min="1033" max="1280" width="8.85546875" style="15"/>
    <col min="1281" max="1281" width="3.7109375" style="15" customWidth="1"/>
    <col min="1282" max="1282" width="33.42578125" style="15" customWidth="1"/>
    <col min="1283" max="1287" width="12.85546875" style="15" customWidth="1"/>
    <col min="1288" max="1288" width="17.85546875" style="15" bestFit="1" customWidth="1"/>
    <col min="1289" max="1536" width="8.85546875" style="15"/>
    <col min="1537" max="1537" width="3.7109375" style="15" customWidth="1"/>
    <col min="1538" max="1538" width="33.42578125" style="15" customWidth="1"/>
    <col min="1539" max="1543" width="12.85546875" style="15" customWidth="1"/>
    <col min="1544" max="1544" width="17.85546875" style="15" bestFit="1" customWidth="1"/>
    <col min="1545" max="1792" width="8.85546875" style="15"/>
    <col min="1793" max="1793" width="3.7109375" style="15" customWidth="1"/>
    <col min="1794" max="1794" width="33.42578125" style="15" customWidth="1"/>
    <col min="1795" max="1799" width="12.85546875" style="15" customWidth="1"/>
    <col min="1800" max="1800" width="17.85546875" style="15" bestFit="1" customWidth="1"/>
    <col min="1801" max="2048" width="8.85546875" style="15"/>
    <col min="2049" max="2049" width="3.7109375" style="15" customWidth="1"/>
    <col min="2050" max="2050" width="33.42578125" style="15" customWidth="1"/>
    <col min="2051" max="2055" width="12.85546875" style="15" customWidth="1"/>
    <col min="2056" max="2056" width="17.85546875" style="15" bestFit="1" customWidth="1"/>
    <col min="2057" max="2304" width="8.85546875" style="15"/>
    <col min="2305" max="2305" width="3.7109375" style="15" customWidth="1"/>
    <col min="2306" max="2306" width="33.42578125" style="15" customWidth="1"/>
    <col min="2307" max="2311" width="12.85546875" style="15" customWidth="1"/>
    <col min="2312" max="2312" width="17.85546875" style="15" bestFit="1" customWidth="1"/>
    <col min="2313" max="2560" width="8.85546875" style="15"/>
    <col min="2561" max="2561" width="3.7109375" style="15" customWidth="1"/>
    <col min="2562" max="2562" width="33.42578125" style="15" customWidth="1"/>
    <col min="2563" max="2567" width="12.85546875" style="15" customWidth="1"/>
    <col min="2568" max="2568" width="17.85546875" style="15" bestFit="1" customWidth="1"/>
    <col min="2569" max="2816" width="8.85546875" style="15"/>
    <col min="2817" max="2817" width="3.7109375" style="15" customWidth="1"/>
    <col min="2818" max="2818" width="33.42578125" style="15" customWidth="1"/>
    <col min="2819" max="2823" width="12.85546875" style="15" customWidth="1"/>
    <col min="2824" max="2824" width="17.85546875" style="15" bestFit="1" customWidth="1"/>
    <col min="2825" max="3072" width="8.85546875" style="15"/>
    <col min="3073" max="3073" width="3.7109375" style="15" customWidth="1"/>
    <col min="3074" max="3074" width="33.42578125" style="15" customWidth="1"/>
    <col min="3075" max="3079" width="12.85546875" style="15" customWidth="1"/>
    <col min="3080" max="3080" width="17.85546875" style="15" bestFit="1" customWidth="1"/>
    <col min="3081" max="3328" width="8.85546875" style="15"/>
    <col min="3329" max="3329" width="3.7109375" style="15" customWidth="1"/>
    <col min="3330" max="3330" width="33.42578125" style="15" customWidth="1"/>
    <col min="3331" max="3335" width="12.85546875" style="15" customWidth="1"/>
    <col min="3336" max="3336" width="17.85546875" style="15" bestFit="1" customWidth="1"/>
    <col min="3337" max="3584" width="8.85546875" style="15"/>
    <col min="3585" max="3585" width="3.7109375" style="15" customWidth="1"/>
    <col min="3586" max="3586" width="33.42578125" style="15" customWidth="1"/>
    <col min="3587" max="3591" width="12.85546875" style="15" customWidth="1"/>
    <col min="3592" max="3592" width="17.85546875" style="15" bestFit="1" customWidth="1"/>
    <col min="3593" max="3840" width="8.85546875" style="15"/>
    <col min="3841" max="3841" width="3.7109375" style="15" customWidth="1"/>
    <col min="3842" max="3842" width="33.42578125" style="15" customWidth="1"/>
    <col min="3843" max="3847" width="12.85546875" style="15" customWidth="1"/>
    <col min="3848" max="3848" width="17.85546875" style="15" bestFit="1" customWidth="1"/>
    <col min="3849" max="4096" width="8.85546875" style="15"/>
    <col min="4097" max="4097" width="3.7109375" style="15" customWidth="1"/>
    <col min="4098" max="4098" width="33.42578125" style="15" customWidth="1"/>
    <col min="4099" max="4103" width="12.85546875" style="15" customWidth="1"/>
    <col min="4104" max="4104" width="17.85546875" style="15" bestFit="1" customWidth="1"/>
    <col min="4105" max="4352" width="8.85546875" style="15"/>
    <col min="4353" max="4353" width="3.7109375" style="15" customWidth="1"/>
    <col min="4354" max="4354" width="33.42578125" style="15" customWidth="1"/>
    <col min="4355" max="4359" width="12.85546875" style="15" customWidth="1"/>
    <col min="4360" max="4360" width="17.85546875" style="15" bestFit="1" customWidth="1"/>
    <col min="4361" max="4608" width="8.85546875" style="15"/>
    <col min="4609" max="4609" width="3.7109375" style="15" customWidth="1"/>
    <col min="4610" max="4610" width="33.42578125" style="15" customWidth="1"/>
    <col min="4611" max="4615" width="12.85546875" style="15" customWidth="1"/>
    <col min="4616" max="4616" width="17.85546875" style="15" bestFit="1" customWidth="1"/>
    <col min="4617" max="4864" width="8.85546875" style="15"/>
    <col min="4865" max="4865" width="3.7109375" style="15" customWidth="1"/>
    <col min="4866" max="4866" width="33.42578125" style="15" customWidth="1"/>
    <col min="4867" max="4871" width="12.85546875" style="15" customWidth="1"/>
    <col min="4872" max="4872" width="17.85546875" style="15" bestFit="1" customWidth="1"/>
    <col min="4873" max="5120" width="8.85546875" style="15"/>
    <col min="5121" max="5121" width="3.7109375" style="15" customWidth="1"/>
    <col min="5122" max="5122" width="33.42578125" style="15" customWidth="1"/>
    <col min="5123" max="5127" width="12.85546875" style="15" customWidth="1"/>
    <col min="5128" max="5128" width="17.85546875" style="15" bestFit="1" customWidth="1"/>
    <col min="5129" max="5376" width="8.85546875" style="15"/>
    <col min="5377" max="5377" width="3.7109375" style="15" customWidth="1"/>
    <col min="5378" max="5378" width="33.42578125" style="15" customWidth="1"/>
    <col min="5379" max="5383" width="12.85546875" style="15" customWidth="1"/>
    <col min="5384" max="5384" width="17.85546875" style="15" bestFit="1" customWidth="1"/>
    <col min="5385" max="5632" width="8.85546875" style="15"/>
    <col min="5633" max="5633" width="3.7109375" style="15" customWidth="1"/>
    <col min="5634" max="5634" width="33.42578125" style="15" customWidth="1"/>
    <col min="5635" max="5639" width="12.85546875" style="15" customWidth="1"/>
    <col min="5640" max="5640" width="17.85546875" style="15" bestFit="1" customWidth="1"/>
    <col min="5641" max="5888" width="8.85546875" style="15"/>
    <col min="5889" max="5889" width="3.7109375" style="15" customWidth="1"/>
    <col min="5890" max="5890" width="33.42578125" style="15" customWidth="1"/>
    <col min="5891" max="5895" width="12.85546875" style="15" customWidth="1"/>
    <col min="5896" max="5896" width="17.85546875" style="15" bestFit="1" customWidth="1"/>
    <col min="5897" max="6144" width="8.85546875" style="15"/>
    <col min="6145" max="6145" width="3.7109375" style="15" customWidth="1"/>
    <col min="6146" max="6146" width="33.42578125" style="15" customWidth="1"/>
    <col min="6147" max="6151" width="12.85546875" style="15" customWidth="1"/>
    <col min="6152" max="6152" width="17.85546875" style="15" bestFit="1" customWidth="1"/>
    <col min="6153" max="6400" width="8.85546875" style="15"/>
    <col min="6401" max="6401" width="3.7109375" style="15" customWidth="1"/>
    <col min="6402" max="6402" width="33.42578125" style="15" customWidth="1"/>
    <col min="6403" max="6407" width="12.85546875" style="15" customWidth="1"/>
    <col min="6408" max="6408" width="17.85546875" style="15" bestFit="1" customWidth="1"/>
    <col min="6409" max="6656" width="8.85546875" style="15"/>
    <col min="6657" max="6657" width="3.7109375" style="15" customWidth="1"/>
    <col min="6658" max="6658" width="33.42578125" style="15" customWidth="1"/>
    <col min="6659" max="6663" width="12.85546875" style="15" customWidth="1"/>
    <col min="6664" max="6664" width="17.85546875" style="15" bestFit="1" customWidth="1"/>
    <col min="6665" max="6912" width="8.85546875" style="15"/>
    <col min="6913" max="6913" width="3.7109375" style="15" customWidth="1"/>
    <col min="6914" max="6914" width="33.42578125" style="15" customWidth="1"/>
    <col min="6915" max="6919" width="12.85546875" style="15" customWidth="1"/>
    <col min="6920" max="6920" width="17.85546875" style="15" bestFit="1" customWidth="1"/>
    <col min="6921" max="7168" width="8.85546875" style="15"/>
    <col min="7169" max="7169" width="3.7109375" style="15" customWidth="1"/>
    <col min="7170" max="7170" width="33.42578125" style="15" customWidth="1"/>
    <col min="7171" max="7175" width="12.85546875" style="15" customWidth="1"/>
    <col min="7176" max="7176" width="17.85546875" style="15" bestFit="1" customWidth="1"/>
    <col min="7177" max="7424" width="8.85546875" style="15"/>
    <col min="7425" max="7425" width="3.7109375" style="15" customWidth="1"/>
    <col min="7426" max="7426" width="33.42578125" style="15" customWidth="1"/>
    <col min="7427" max="7431" width="12.85546875" style="15" customWidth="1"/>
    <col min="7432" max="7432" width="17.85546875" style="15" bestFit="1" customWidth="1"/>
    <col min="7433" max="7680" width="8.85546875" style="15"/>
    <col min="7681" max="7681" width="3.7109375" style="15" customWidth="1"/>
    <col min="7682" max="7682" width="33.42578125" style="15" customWidth="1"/>
    <col min="7683" max="7687" width="12.85546875" style="15" customWidth="1"/>
    <col min="7688" max="7688" width="17.85546875" style="15" bestFit="1" customWidth="1"/>
    <col min="7689" max="7936" width="8.85546875" style="15"/>
    <col min="7937" max="7937" width="3.7109375" style="15" customWidth="1"/>
    <col min="7938" max="7938" width="33.42578125" style="15" customWidth="1"/>
    <col min="7939" max="7943" width="12.85546875" style="15" customWidth="1"/>
    <col min="7944" max="7944" width="17.85546875" style="15" bestFit="1" customWidth="1"/>
    <col min="7945" max="8192" width="8.85546875" style="15"/>
    <col min="8193" max="8193" width="3.7109375" style="15" customWidth="1"/>
    <col min="8194" max="8194" width="33.42578125" style="15" customWidth="1"/>
    <col min="8195" max="8199" width="12.85546875" style="15" customWidth="1"/>
    <col min="8200" max="8200" width="17.85546875" style="15" bestFit="1" customWidth="1"/>
    <col min="8201" max="8448" width="8.85546875" style="15"/>
    <col min="8449" max="8449" width="3.7109375" style="15" customWidth="1"/>
    <col min="8450" max="8450" width="33.42578125" style="15" customWidth="1"/>
    <col min="8451" max="8455" width="12.85546875" style="15" customWidth="1"/>
    <col min="8456" max="8456" width="17.85546875" style="15" bestFit="1" customWidth="1"/>
    <col min="8457" max="8704" width="8.85546875" style="15"/>
    <col min="8705" max="8705" width="3.7109375" style="15" customWidth="1"/>
    <col min="8706" max="8706" width="33.42578125" style="15" customWidth="1"/>
    <col min="8707" max="8711" width="12.85546875" style="15" customWidth="1"/>
    <col min="8712" max="8712" width="17.85546875" style="15" bestFit="1" customWidth="1"/>
    <col min="8713" max="8960" width="8.85546875" style="15"/>
    <col min="8961" max="8961" width="3.7109375" style="15" customWidth="1"/>
    <col min="8962" max="8962" width="33.42578125" style="15" customWidth="1"/>
    <col min="8963" max="8967" width="12.85546875" style="15" customWidth="1"/>
    <col min="8968" max="8968" width="17.85546875" style="15" bestFit="1" customWidth="1"/>
    <col min="8969" max="9216" width="8.85546875" style="15"/>
    <col min="9217" max="9217" width="3.7109375" style="15" customWidth="1"/>
    <col min="9218" max="9218" width="33.42578125" style="15" customWidth="1"/>
    <col min="9219" max="9223" width="12.85546875" style="15" customWidth="1"/>
    <col min="9224" max="9224" width="17.85546875" style="15" bestFit="1" customWidth="1"/>
    <col min="9225" max="9472" width="8.85546875" style="15"/>
    <col min="9473" max="9473" width="3.7109375" style="15" customWidth="1"/>
    <col min="9474" max="9474" width="33.42578125" style="15" customWidth="1"/>
    <col min="9475" max="9479" width="12.85546875" style="15" customWidth="1"/>
    <col min="9480" max="9480" width="17.85546875" style="15" bestFit="1" customWidth="1"/>
    <col min="9481" max="9728" width="8.85546875" style="15"/>
    <col min="9729" max="9729" width="3.7109375" style="15" customWidth="1"/>
    <col min="9730" max="9730" width="33.42578125" style="15" customWidth="1"/>
    <col min="9731" max="9735" width="12.85546875" style="15" customWidth="1"/>
    <col min="9736" max="9736" width="17.85546875" style="15" bestFit="1" customWidth="1"/>
    <col min="9737" max="9984" width="8.85546875" style="15"/>
    <col min="9985" max="9985" width="3.7109375" style="15" customWidth="1"/>
    <col min="9986" max="9986" width="33.42578125" style="15" customWidth="1"/>
    <col min="9987" max="9991" width="12.85546875" style="15" customWidth="1"/>
    <col min="9992" max="9992" width="17.85546875" style="15" bestFit="1" customWidth="1"/>
    <col min="9993" max="10240" width="8.85546875" style="15"/>
    <col min="10241" max="10241" width="3.7109375" style="15" customWidth="1"/>
    <col min="10242" max="10242" width="33.42578125" style="15" customWidth="1"/>
    <col min="10243" max="10247" width="12.85546875" style="15" customWidth="1"/>
    <col min="10248" max="10248" width="17.85546875" style="15" bestFit="1" customWidth="1"/>
    <col min="10249" max="10496" width="8.85546875" style="15"/>
    <col min="10497" max="10497" width="3.7109375" style="15" customWidth="1"/>
    <col min="10498" max="10498" width="33.42578125" style="15" customWidth="1"/>
    <col min="10499" max="10503" width="12.85546875" style="15" customWidth="1"/>
    <col min="10504" max="10504" width="17.85546875" style="15" bestFit="1" customWidth="1"/>
    <col min="10505" max="10752" width="8.85546875" style="15"/>
    <col min="10753" max="10753" width="3.7109375" style="15" customWidth="1"/>
    <col min="10754" max="10754" width="33.42578125" style="15" customWidth="1"/>
    <col min="10755" max="10759" width="12.85546875" style="15" customWidth="1"/>
    <col min="10760" max="10760" width="17.85546875" style="15" bestFit="1" customWidth="1"/>
    <col min="10761" max="11008" width="8.85546875" style="15"/>
    <col min="11009" max="11009" width="3.7109375" style="15" customWidth="1"/>
    <col min="11010" max="11010" width="33.42578125" style="15" customWidth="1"/>
    <col min="11011" max="11015" width="12.85546875" style="15" customWidth="1"/>
    <col min="11016" max="11016" width="17.85546875" style="15" bestFit="1" customWidth="1"/>
    <col min="11017" max="11264" width="8.85546875" style="15"/>
    <col min="11265" max="11265" width="3.7109375" style="15" customWidth="1"/>
    <col min="11266" max="11266" width="33.42578125" style="15" customWidth="1"/>
    <col min="11267" max="11271" width="12.85546875" style="15" customWidth="1"/>
    <col min="11272" max="11272" width="17.85546875" style="15" bestFit="1" customWidth="1"/>
    <col min="11273" max="11520" width="8.85546875" style="15"/>
    <col min="11521" max="11521" width="3.7109375" style="15" customWidth="1"/>
    <col min="11522" max="11522" width="33.42578125" style="15" customWidth="1"/>
    <col min="11523" max="11527" width="12.85546875" style="15" customWidth="1"/>
    <col min="11528" max="11528" width="17.85546875" style="15" bestFit="1" customWidth="1"/>
    <col min="11529" max="11776" width="8.85546875" style="15"/>
    <col min="11777" max="11777" width="3.7109375" style="15" customWidth="1"/>
    <col min="11778" max="11778" width="33.42578125" style="15" customWidth="1"/>
    <col min="11779" max="11783" width="12.85546875" style="15" customWidth="1"/>
    <col min="11784" max="11784" width="17.85546875" style="15" bestFit="1" customWidth="1"/>
    <col min="11785" max="12032" width="8.85546875" style="15"/>
    <col min="12033" max="12033" width="3.7109375" style="15" customWidth="1"/>
    <col min="12034" max="12034" width="33.42578125" style="15" customWidth="1"/>
    <col min="12035" max="12039" width="12.85546875" style="15" customWidth="1"/>
    <col min="12040" max="12040" width="17.85546875" style="15" bestFit="1" customWidth="1"/>
    <col min="12041" max="12288" width="8.85546875" style="15"/>
    <col min="12289" max="12289" width="3.7109375" style="15" customWidth="1"/>
    <col min="12290" max="12290" width="33.42578125" style="15" customWidth="1"/>
    <col min="12291" max="12295" width="12.85546875" style="15" customWidth="1"/>
    <col min="12296" max="12296" width="17.85546875" style="15" bestFit="1" customWidth="1"/>
    <col min="12297" max="12544" width="8.85546875" style="15"/>
    <col min="12545" max="12545" width="3.7109375" style="15" customWidth="1"/>
    <col min="12546" max="12546" width="33.42578125" style="15" customWidth="1"/>
    <col min="12547" max="12551" width="12.85546875" style="15" customWidth="1"/>
    <col min="12552" max="12552" width="17.85546875" style="15" bestFit="1" customWidth="1"/>
    <col min="12553" max="12800" width="8.85546875" style="15"/>
    <col min="12801" max="12801" width="3.7109375" style="15" customWidth="1"/>
    <col min="12802" max="12802" width="33.42578125" style="15" customWidth="1"/>
    <col min="12803" max="12807" width="12.85546875" style="15" customWidth="1"/>
    <col min="12808" max="12808" width="17.85546875" style="15" bestFit="1" customWidth="1"/>
    <col min="12809" max="13056" width="8.85546875" style="15"/>
    <col min="13057" max="13057" width="3.7109375" style="15" customWidth="1"/>
    <col min="13058" max="13058" width="33.42578125" style="15" customWidth="1"/>
    <col min="13059" max="13063" width="12.85546875" style="15" customWidth="1"/>
    <col min="13064" max="13064" width="17.85546875" style="15" bestFit="1" customWidth="1"/>
    <col min="13065" max="13312" width="8.85546875" style="15"/>
    <col min="13313" max="13313" width="3.7109375" style="15" customWidth="1"/>
    <col min="13314" max="13314" width="33.42578125" style="15" customWidth="1"/>
    <col min="13315" max="13319" width="12.85546875" style="15" customWidth="1"/>
    <col min="13320" max="13320" width="17.85546875" style="15" bestFit="1" customWidth="1"/>
    <col min="13321" max="13568" width="8.85546875" style="15"/>
    <col min="13569" max="13569" width="3.7109375" style="15" customWidth="1"/>
    <col min="13570" max="13570" width="33.42578125" style="15" customWidth="1"/>
    <col min="13571" max="13575" width="12.85546875" style="15" customWidth="1"/>
    <col min="13576" max="13576" width="17.85546875" style="15" bestFit="1" customWidth="1"/>
    <col min="13577" max="13824" width="8.85546875" style="15"/>
    <col min="13825" max="13825" width="3.7109375" style="15" customWidth="1"/>
    <col min="13826" max="13826" width="33.42578125" style="15" customWidth="1"/>
    <col min="13827" max="13831" width="12.85546875" style="15" customWidth="1"/>
    <col min="13832" max="13832" width="17.85546875" style="15" bestFit="1" customWidth="1"/>
    <col min="13833" max="14080" width="8.85546875" style="15"/>
    <col min="14081" max="14081" width="3.7109375" style="15" customWidth="1"/>
    <col min="14082" max="14082" width="33.42578125" style="15" customWidth="1"/>
    <col min="14083" max="14087" width="12.85546875" style="15" customWidth="1"/>
    <col min="14088" max="14088" width="17.85546875" style="15" bestFit="1" customWidth="1"/>
    <col min="14089" max="14336" width="8.85546875" style="15"/>
    <col min="14337" max="14337" width="3.7109375" style="15" customWidth="1"/>
    <col min="14338" max="14338" width="33.42578125" style="15" customWidth="1"/>
    <col min="14339" max="14343" width="12.85546875" style="15" customWidth="1"/>
    <col min="14344" max="14344" width="17.85546875" style="15" bestFit="1" customWidth="1"/>
    <col min="14345" max="14592" width="8.85546875" style="15"/>
    <col min="14593" max="14593" width="3.7109375" style="15" customWidth="1"/>
    <col min="14594" max="14594" width="33.42578125" style="15" customWidth="1"/>
    <col min="14595" max="14599" width="12.85546875" style="15" customWidth="1"/>
    <col min="14600" max="14600" width="17.85546875" style="15" bestFit="1" customWidth="1"/>
    <col min="14601" max="14848" width="8.85546875" style="15"/>
    <col min="14849" max="14849" width="3.7109375" style="15" customWidth="1"/>
    <col min="14850" max="14850" width="33.42578125" style="15" customWidth="1"/>
    <col min="14851" max="14855" width="12.85546875" style="15" customWidth="1"/>
    <col min="14856" max="14856" width="17.85546875" style="15" bestFit="1" customWidth="1"/>
    <col min="14857" max="15104" width="8.85546875" style="15"/>
    <col min="15105" max="15105" width="3.7109375" style="15" customWidth="1"/>
    <col min="15106" max="15106" width="33.42578125" style="15" customWidth="1"/>
    <col min="15107" max="15111" width="12.85546875" style="15" customWidth="1"/>
    <col min="15112" max="15112" width="17.85546875" style="15" bestFit="1" customWidth="1"/>
    <col min="15113" max="15360" width="8.85546875" style="15"/>
    <col min="15361" max="15361" width="3.7109375" style="15" customWidth="1"/>
    <col min="15362" max="15362" width="33.42578125" style="15" customWidth="1"/>
    <col min="15363" max="15367" width="12.85546875" style="15" customWidth="1"/>
    <col min="15368" max="15368" width="17.85546875" style="15" bestFit="1" customWidth="1"/>
    <col min="15369" max="15616" width="8.85546875" style="15"/>
    <col min="15617" max="15617" width="3.7109375" style="15" customWidth="1"/>
    <col min="15618" max="15618" width="33.42578125" style="15" customWidth="1"/>
    <col min="15619" max="15623" width="12.85546875" style="15" customWidth="1"/>
    <col min="15624" max="15624" width="17.85546875" style="15" bestFit="1" customWidth="1"/>
    <col min="15625" max="15872" width="8.85546875" style="15"/>
    <col min="15873" max="15873" width="3.7109375" style="15" customWidth="1"/>
    <col min="15874" max="15874" width="33.42578125" style="15" customWidth="1"/>
    <col min="15875" max="15879" width="12.85546875" style="15" customWidth="1"/>
    <col min="15880" max="15880" width="17.85546875" style="15" bestFit="1" customWidth="1"/>
    <col min="15881" max="16128" width="8.85546875" style="15"/>
    <col min="16129" max="16129" width="3.7109375" style="15" customWidth="1"/>
    <col min="16130" max="16130" width="33.42578125" style="15" customWidth="1"/>
    <col min="16131" max="16135" width="12.85546875" style="15" customWidth="1"/>
    <col min="16136" max="16136" width="17.85546875" style="15" bestFit="1" customWidth="1"/>
    <col min="16137" max="16384" width="8.85546875" style="15"/>
  </cols>
  <sheetData>
    <row r="1" spans="2:22" s="23" customFormat="1" ht="12.75"/>
    <row r="2" spans="2:22" s="23" customFormat="1" ht="33" customHeight="1">
      <c r="B2" s="265" t="s">
        <v>176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7"/>
    </row>
    <row r="3" spans="2:22" s="23" customFormat="1" ht="12.75">
      <c r="F3" s="35"/>
      <c r="G3" s="35"/>
      <c r="H3" s="35"/>
    </row>
    <row r="4" spans="2:22" ht="33" customHeight="1">
      <c r="B4" s="271" t="s">
        <v>90</v>
      </c>
      <c r="C4" s="79" t="s">
        <v>70</v>
      </c>
      <c r="D4" s="79" t="s">
        <v>71</v>
      </c>
      <c r="E4" s="79" t="s">
        <v>72</v>
      </c>
      <c r="F4" s="24" t="s">
        <v>73</v>
      </c>
      <c r="G4" s="24" t="s">
        <v>74</v>
      </c>
      <c r="H4" s="24" t="s">
        <v>75</v>
      </c>
      <c r="I4" s="24" t="s">
        <v>76</v>
      </c>
      <c r="J4" s="24" t="s">
        <v>77</v>
      </c>
      <c r="K4" s="24" t="s">
        <v>78</v>
      </c>
      <c r="L4" s="24" t="s">
        <v>79</v>
      </c>
      <c r="M4" s="24" t="s">
        <v>80</v>
      </c>
      <c r="N4" s="24" t="s">
        <v>81</v>
      </c>
      <c r="O4" s="24" t="s">
        <v>82</v>
      </c>
      <c r="P4" s="24" t="s">
        <v>83</v>
      </c>
      <c r="Q4" s="24" t="s">
        <v>84</v>
      </c>
      <c r="R4" s="24" t="s">
        <v>85</v>
      </c>
      <c r="S4" s="24" t="s">
        <v>86</v>
      </c>
      <c r="T4" s="24" t="s">
        <v>87</v>
      </c>
      <c r="U4" s="24" t="s">
        <v>88</v>
      </c>
      <c r="V4" s="24" t="s">
        <v>89</v>
      </c>
    </row>
    <row r="5" spans="2:22" ht="36" customHeight="1">
      <c r="B5" s="80" t="s">
        <v>102</v>
      </c>
      <c r="C5" s="81">
        <f>' BUDGET OSPITALITA'!C28</f>
        <v>0</v>
      </c>
      <c r="D5" s="81">
        <f>' BUDGET OSPITALITA'!D28</f>
        <v>0</v>
      </c>
      <c r="E5" s="81">
        <f>' BUDGET OSPITALITA'!E28</f>
        <v>0</v>
      </c>
      <c r="F5" s="43">
        <f>E5+(E5*$C$23)</f>
        <v>0</v>
      </c>
      <c r="G5" s="43">
        <f>F5+(F5*$C$23)</f>
        <v>0</v>
      </c>
      <c r="H5" s="43">
        <f>G5+(G5*$C$23)</f>
        <v>0</v>
      </c>
      <c r="I5" s="43">
        <f t="shared" ref="I5:V5" si="0">H5+(H5*$C$23)</f>
        <v>0</v>
      </c>
      <c r="J5" s="43">
        <f t="shared" si="0"/>
        <v>0</v>
      </c>
      <c r="K5" s="43">
        <f t="shared" si="0"/>
        <v>0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3">
        <f t="shared" si="0"/>
        <v>0</v>
      </c>
      <c r="P5" s="43">
        <f t="shared" si="0"/>
        <v>0</v>
      </c>
      <c r="Q5" s="43">
        <f t="shared" si="0"/>
        <v>0</v>
      </c>
      <c r="R5" s="43">
        <f t="shared" si="0"/>
        <v>0</v>
      </c>
      <c r="S5" s="43">
        <f t="shared" si="0"/>
        <v>0</v>
      </c>
      <c r="T5" s="43">
        <f t="shared" si="0"/>
        <v>0</v>
      </c>
      <c r="U5" s="43">
        <f t="shared" si="0"/>
        <v>0</v>
      </c>
      <c r="V5" s="43">
        <f t="shared" si="0"/>
        <v>0</v>
      </c>
    </row>
    <row r="6" spans="2:22" ht="36" customHeight="1">
      <c r="B6" s="80" t="s">
        <v>103</v>
      </c>
      <c r="C6" s="81">
        <f>' BUDGET RISTORAZIONE'!C40</f>
        <v>0</v>
      </c>
      <c r="D6" s="81">
        <f>' BUDGET RISTORAZIONE'!D40</f>
        <v>0</v>
      </c>
      <c r="E6" s="81">
        <f>' BUDGET RISTORAZIONE'!E40</f>
        <v>0</v>
      </c>
      <c r="F6" s="43">
        <f>E6+(E6*$C$23)</f>
        <v>0</v>
      </c>
      <c r="G6" s="43">
        <f>F6+(F6*$C$23)</f>
        <v>0</v>
      </c>
      <c r="H6" s="43">
        <f t="shared" ref="H6:V6" si="1">G6+(G6*$C$23)</f>
        <v>0</v>
      </c>
      <c r="I6" s="43">
        <f t="shared" si="1"/>
        <v>0</v>
      </c>
      <c r="J6" s="43">
        <f t="shared" si="1"/>
        <v>0</v>
      </c>
      <c r="K6" s="43">
        <f t="shared" si="1"/>
        <v>0</v>
      </c>
      <c r="L6" s="43">
        <f t="shared" si="1"/>
        <v>0</v>
      </c>
      <c r="M6" s="43">
        <f t="shared" si="1"/>
        <v>0</v>
      </c>
      <c r="N6" s="43">
        <f t="shared" si="1"/>
        <v>0</v>
      </c>
      <c r="O6" s="43">
        <f t="shared" si="1"/>
        <v>0</v>
      </c>
      <c r="P6" s="43">
        <f t="shared" si="1"/>
        <v>0</v>
      </c>
      <c r="Q6" s="43">
        <f t="shared" si="1"/>
        <v>0</v>
      </c>
      <c r="R6" s="43">
        <f t="shared" si="1"/>
        <v>0</v>
      </c>
      <c r="S6" s="43">
        <f t="shared" si="1"/>
        <v>0</v>
      </c>
      <c r="T6" s="43">
        <f t="shared" si="1"/>
        <v>0</v>
      </c>
      <c r="U6" s="43">
        <f t="shared" si="1"/>
        <v>0</v>
      </c>
      <c r="V6" s="43">
        <f t="shared" si="1"/>
        <v>0</v>
      </c>
    </row>
    <row r="7" spans="2:22" ht="36" customHeight="1">
      <c r="B7" s="80" t="s">
        <v>104</v>
      </c>
      <c r="C7" s="81">
        <f>'BUDGET PRODOTTI'!E16</f>
        <v>0</v>
      </c>
      <c r="D7" s="81">
        <f>'BUDGET PRODOTTI'!H16</f>
        <v>0</v>
      </c>
      <c r="E7" s="81">
        <f>'BUDGET PRODOTTI'!K16</f>
        <v>0</v>
      </c>
      <c r="F7" s="43">
        <f>E7+(E7*$C$23)</f>
        <v>0</v>
      </c>
      <c r="G7" s="43">
        <f>F7+(F7*$C$23)</f>
        <v>0</v>
      </c>
      <c r="H7" s="43">
        <f t="shared" ref="H7:V7" si="2">G7+(G7*$C$23)</f>
        <v>0</v>
      </c>
      <c r="I7" s="43">
        <f t="shared" si="2"/>
        <v>0</v>
      </c>
      <c r="J7" s="43">
        <f t="shared" si="2"/>
        <v>0</v>
      </c>
      <c r="K7" s="43">
        <f t="shared" si="2"/>
        <v>0</v>
      </c>
      <c r="L7" s="43">
        <f t="shared" si="2"/>
        <v>0</v>
      </c>
      <c r="M7" s="43">
        <f t="shared" si="2"/>
        <v>0</v>
      </c>
      <c r="N7" s="43">
        <f t="shared" si="2"/>
        <v>0</v>
      </c>
      <c r="O7" s="43">
        <f t="shared" si="2"/>
        <v>0</v>
      </c>
      <c r="P7" s="43">
        <f t="shared" si="2"/>
        <v>0</v>
      </c>
      <c r="Q7" s="43">
        <f t="shared" si="2"/>
        <v>0</v>
      </c>
      <c r="R7" s="43">
        <f t="shared" si="2"/>
        <v>0</v>
      </c>
      <c r="S7" s="43">
        <f t="shared" si="2"/>
        <v>0</v>
      </c>
      <c r="T7" s="43">
        <f t="shared" si="2"/>
        <v>0</v>
      </c>
      <c r="U7" s="43">
        <f t="shared" si="2"/>
        <v>0</v>
      </c>
      <c r="V7" s="43">
        <f t="shared" si="2"/>
        <v>0</v>
      </c>
    </row>
    <row r="8" spans="2:22" ht="36" customHeight="1">
      <c r="B8" s="80" t="s">
        <v>105</v>
      </c>
      <c r="C8" s="81">
        <f>'BUDGET SERVIZI'!E16</f>
        <v>0</v>
      </c>
      <c r="D8" s="81">
        <f>'BUDGET SERVIZI'!H16</f>
        <v>0</v>
      </c>
      <c r="E8" s="81">
        <f>'BUDGET SERVIZI'!K16</f>
        <v>0</v>
      </c>
      <c r="F8" s="43">
        <f>E8+(E8*$C$23)</f>
        <v>0</v>
      </c>
      <c r="G8" s="43">
        <f t="shared" ref="G8:V8" si="3">F8+(F8*$C$23)</f>
        <v>0</v>
      </c>
      <c r="H8" s="43">
        <f t="shared" si="3"/>
        <v>0</v>
      </c>
      <c r="I8" s="43">
        <f t="shared" si="3"/>
        <v>0</v>
      </c>
      <c r="J8" s="43">
        <f t="shared" si="3"/>
        <v>0</v>
      </c>
      <c r="K8" s="43">
        <f t="shared" si="3"/>
        <v>0</v>
      </c>
      <c r="L8" s="43">
        <f t="shared" si="3"/>
        <v>0</v>
      </c>
      <c r="M8" s="43">
        <f t="shared" si="3"/>
        <v>0</v>
      </c>
      <c r="N8" s="43">
        <f t="shared" si="3"/>
        <v>0</v>
      </c>
      <c r="O8" s="43">
        <f t="shared" si="3"/>
        <v>0</v>
      </c>
      <c r="P8" s="43">
        <f t="shared" si="3"/>
        <v>0</v>
      </c>
      <c r="Q8" s="43">
        <f t="shared" si="3"/>
        <v>0</v>
      </c>
      <c r="R8" s="43">
        <f t="shared" si="3"/>
        <v>0</v>
      </c>
      <c r="S8" s="43">
        <f t="shared" si="3"/>
        <v>0</v>
      </c>
      <c r="T8" s="43">
        <f t="shared" si="3"/>
        <v>0</v>
      </c>
      <c r="U8" s="43">
        <f t="shared" si="3"/>
        <v>0</v>
      </c>
      <c r="V8" s="43">
        <f t="shared" si="3"/>
        <v>0</v>
      </c>
    </row>
    <row r="9" spans="2:22" ht="36" customHeight="1">
      <c r="B9" s="82" t="s">
        <v>99</v>
      </c>
      <c r="C9" s="83">
        <f>C5+C6+C7+C8</f>
        <v>0</v>
      </c>
      <c r="D9" s="83">
        <f t="shared" ref="D9:V9" si="4">D5+D6+D7+D8</f>
        <v>0</v>
      </c>
      <c r="E9" s="83">
        <f t="shared" si="4"/>
        <v>0</v>
      </c>
      <c r="F9" s="25">
        <f t="shared" si="4"/>
        <v>0</v>
      </c>
      <c r="G9" s="25">
        <f t="shared" si="4"/>
        <v>0</v>
      </c>
      <c r="H9" s="25">
        <f t="shared" si="4"/>
        <v>0</v>
      </c>
      <c r="I9" s="25">
        <f t="shared" si="4"/>
        <v>0</v>
      </c>
      <c r="J9" s="25">
        <f t="shared" si="4"/>
        <v>0</v>
      </c>
      <c r="K9" s="25">
        <f t="shared" si="4"/>
        <v>0</v>
      </c>
      <c r="L9" s="25">
        <f t="shared" si="4"/>
        <v>0</v>
      </c>
      <c r="M9" s="25">
        <f t="shared" si="4"/>
        <v>0</v>
      </c>
      <c r="N9" s="25">
        <f t="shared" si="4"/>
        <v>0</v>
      </c>
      <c r="O9" s="25">
        <f t="shared" si="4"/>
        <v>0</v>
      </c>
      <c r="P9" s="25">
        <f t="shared" si="4"/>
        <v>0</v>
      </c>
      <c r="Q9" s="25">
        <f t="shared" si="4"/>
        <v>0</v>
      </c>
      <c r="R9" s="25">
        <f t="shared" si="4"/>
        <v>0</v>
      </c>
      <c r="S9" s="25">
        <f t="shared" si="4"/>
        <v>0</v>
      </c>
      <c r="T9" s="25">
        <f t="shared" si="4"/>
        <v>0</v>
      </c>
      <c r="U9" s="25">
        <f t="shared" si="4"/>
        <v>0</v>
      </c>
      <c r="V9" s="25">
        <f t="shared" si="4"/>
        <v>0</v>
      </c>
    </row>
    <row r="10" spans="2:22" ht="36" customHeight="1">
      <c r="B10" s="80" t="s">
        <v>69</v>
      </c>
      <c r="C10" s="84">
        <f>' BUDGET RISTORAZIONE'!H40+'BUDGET PRODOTTI'!N16</f>
        <v>0</v>
      </c>
      <c r="D10" s="84">
        <f>' BUDGET RISTORAZIONE'!I40+'BUDGET PRODOTTI'!O16</f>
        <v>0</v>
      </c>
      <c r="E10" s="84">
        <f>' BUDGET RISTORAZIONE'!J40+'BUDGET PRODOTTI'!P16</f>
        <v>0</v>
      </c>
      <c r="F10" s="43">
        <f>E10+(E10*$C$24)</f>
        <v>0</v>
      </c>
      <c r="G10" s="43">
        <f>F10+(F10*$C$24)</f>
        <v>0</v>
      </c>
      <c r="H10" s="43">
        <f>G10+(G10*$C$24)</f>
        <v>0</v>
      </c>
      <c r="I10" s="43">
        <f t="shared" ref="I10:V10" si="5">H10+(H10*$C$24)</f>
        <v>0</v>
      </c>
      <c r="J10" s="43">
        <f t="shared" si="5"/>
        <v>0</v>
      </c>
      <c r="K10" s="43">
        <f t="shared" si="5"/>
        <v>0</v>
      </c>
      <c r="L10" s="43">
        <f t="shared" si="5"/>
        <v>0</v>
      </c>
      <c r="M10" s="43">
        <f t="shared" si="5"/>
        <v>0</v>
      </c>
      <c r="N10" s="43">
        <f t="shared" si="5"/>
        <v>0</v>
      </c>
      <c r="O10" s="43">
        <f t="shared" si="5"/>
        <v>0</v>
      </c>
      <c r="P10" s="43">
        <f t="shared" si="5"/>
        <v>0</v>
      </c>
      <c r="Q10" s="43">
        <f t="shared" si="5"/>
        <v>0</v>
      </c>
      <c r="R10" s="43">
        <f t="shared" si="5"/>
        <v>0</v>
      </c>
      <c r="S10" s="43">
        <f t="shared" si="5"/>
        <v>0</v>
      </c>
      <c r="T10" s="43">
        <f t="shared" si="5"/>
        <v>0</v>
      </c>
      <c r="U10" s="43">
        <f t="shared" si="5"/>
        <v>0</v>
      </c>
      <c r="V10" s="43">
        <f t="shared" si="5"/>
        <v>0</v>
      </c>
    </row>
    <row r="11" spans="2:22" ht="36" customHeight="1">
      <c r="B11" s="80" t="s">
        <v>115</v>
      </c>
      <c r="C11" s="84">
        <f>PERSONALE!E12</f>
        <v>0</v>
      </c>
      <c r="D11" s="84" t="e">
        <f>D9*$C$27</f>
        <v>#DIV/0!</v>
      </c>
      <c r="E11" s="84" t="e">
        <f>E9*$C$27</f>
        <v>#DIV/0!</v>
      </c>
      <c r="F11" s="16" t="e">
        <f>F9*$C$27</f>
        <v>#DIV/0!</v>
      </c>
      <c r="G11" s="16" t="e">
        <f t="shared" ref="G11:V11" si="6">G9*$C$27</f>
        <v>#DIV/0!</v>
      </c>
      <c r="H11" s="16" t="e">
        <f t="shared" si="6"/>
        <v>#DIV/0!</v>
      </c>
      <c r="I11" s="16" t="e">
        <f t="shared" si="6"/>
        <v>#DIV/0!</v>
      </c>
      <c r="J11" s="16" t="e">
        <f t="shared" si="6"/>
        <v>#DIV/0!</v>
      </c>
      <c r="K11" s="16" t="e">
        <f t="shared" si="6"/>
        <v>#DIV/0!</v>
      </c>
      <c r="L11" s="16" t="e">
        <f t="shared" si="6"/>
        <v>#DIV/0!</v>
      </c>
      <c r="M11" s="16" t="e">
        <f t="shared" si="6"/>
        <v>#DIV/0!</v>
      </c>
      <c r="N11" s="16" t="e">
        <f t="shared" si="6"/>
        <v>#DIV/0!</v>
      </c>
      <c r="O11" s="16" t="e">
        <f t="shared" si="6"/>
        <v>#DIV/0!</v>
      </c>
      <c r="P11" s="16" t="e">
        <f t="shared" si="6"/>
        <v>#DIV/0!</v>
      </c>
      <c r="Q11" s="16" t="e">
        <f t="shared" si="6"/>
        <v>#DIV/0!</v>
      </c>
      <c r="R11" s="16" t="e">
        <f t="shared" si="6"/>
        <v>#DIV/0!</v>
      </c>
      <c r="S11" s="16" t="e">
        <f t="shared" si="6"/>
        <v>#DIV/0!</v>
      </c>
      <c r="T11" s="16" t="e">
        <f t="shared" si="6"/>
        <v>#DIV/0!</v>
      </c>
      <c r="U11" s="16" t="e">
        <f t="shared" si="6"/>
        <v>#DIV/0!</v>
      </c>
      <c r="V11" s="16" t="e">
        <f t="shared" si="6"/>
        <v>#DIV/0!</v>
      </c>
    </row>
    <row r="12" spans="2:22" ht="36" customHeight="1">
      <c r="B12" s="80" t="s">
        <v>116</v>
      </c>
      <c r="C12" s="84">
        <f>PERSONALE!E23</f>
        <v>0</v>
      </c>
      <c r="D12" s="84" t="e">
        <f>D9*$C$28</f>
        <v>#DIV/0!</v>
      </c>
      <c r="E12" s="84" t="e">
        <f>E9*$C$28</f>
        <v>#DIV/0!</v>
      </c>
      <c r="F12" s="16" t="e">
        <f>F9*$C$28</f>
        <v>#DIV/0!</v>
      </c>
      <c r="G12" s="16" t="e">
        <f t="shared" ref="G12:V12" si="7">G9*$C$28</f>
        <v>#DIV/0!</v>
      </c>
      <c r="H12" s="16" t="e">
        <f t="shared" si="7"/>
        <v>#DIV/0!</v>
      </c>
      <c r="I12" s="16" t="e">
        <f t="shared" si="7"/>
        <v>#DIV/0!</v>
      </c>
      <c r="J12" s="16" t="e">
        <f t="shared" si="7"/>
        <v>#DIV/0!</v>
      </c>
      <c r="K12" s="16" t="e">
        <f t="shared" si="7"/>
        <v>#DIV/0!</v>
      </c>
      <c r="L12" s="16" t="e">
        <f t="shared" si="7"/>
        <v>#DIV/0!</v>
      </c>
      <c r="M12" s="16" t="e">
        <f t="shared" si="7"/>
        <v>#DIV/0!</v>
      </c>
      <c r="N12" s="16" t="e">
        <f t="shared" si="7"/>
        <v>#DIV/0!</v>
      </c>
      <c r="O12" s="16" t="e">
        <f t="shared" si="7"/>
        <v>#DIV/0!</v>
      </c>
      <c r="P12" s="16" t="e">
        <f t="shared" si="7"/>
        <v>#DIV/0!</v>
      </c>
      <c r="Q12" s="16" t="e">
        <f t="shared" si="7"/>
        <v>#DIV/0!</v>
      </c>
      <c r="R12" s="16" t="e">
        <f t="shared" si="7"/>
        <v>#DIV/0!</v>
      </c>
      <c r="S12" s="16" t="e">
        <f t="shared" si="7"/>
        <v>#DIV/0!</v>
      </c>
      <c r="T12" s="16" t="e">
        <f t="shared" si="7"/>
        <v>#DIV/0!</v>
      </c>
      <c r="U12" s="16" t="e">
        <f t="shared" si="7"/>
        <v>#DIV/0!</v>
      </c>
      <c r="V12" s="16" t="e">
        <f t="shared" si="7"/>
        <v>#DIV/0!</v>
      </c>
    </row>
    <row r="13" spans="2:22" ht="36" customHeight="1">
      <c r="B13" s="80" t="s">
        <v>120</v>
      </c>
      <c r="C13" s="84">
        <f>'BUDGET SERVIZI'!N16</f>
        <v>0</v>
      </c>
      <c r="D13" s="84">
        <f>'BUDGET SERVIZI'!O16</f>
        <v>0</v>
      </c>
      <c r="E13" s="84">
        <f>'BUDGET SERVIZI'!P16</f>
        <v>0</v>
      </c>
      <c r="F13" s="43">
        <f>E13+(E13*$C$24)</f>
        <v>0</v>
      </c>
      <c r="G13" s="43">
        <f>F13+(F13*$C$24)</f>
        <v>0</v>
      </c>
      <c r="H13" s="43">
        <f t="shared" ref="H13:V14" si="8">G13+(G13*$C$24)</f>
        <v>0</v>
      </c>
      <c r="I13" s="43">
        <f t="shared" si="8"/>
        <v>0</v>
      </c>
      <c r="J13" s="43">
        <f t="shared" si="8"/>
        <v>0</v>
      </c>
      <c r="K13" s="43">
        <f t="shared" si="8"/>
        <v>0</v>
      </c>
      <c r="L13" s="43">
        <f t="shared" si="8"/>
        <v>0</v>
      </c>
      <c r="M13" s="43">
        <f t="shared" si="8"/>
        <v>0</v>
      </c>
      <c r="N13" s="43">
        <f t="shared" si="8"/>
        <v>0</v>
      </c>
      <c r="O13" s="43">
        <f t="shared" si="8"/>
        <v>0</v>
      </c>
      <c r="P13" s="43">
        <f t="shared" si="8"/>
        <v>0</v>
      </c>
      <c r="Q13" s="43">
        <f t="shared" si="8"/>
        <v>0</v>
      </c>
      <c r="R13" s="43">
        <f t="shared" si="8"/>
        <v>0</v>
      </c>
      <c r="S13" s="43">
        <f t="shared" si="8"/>
        <v>0</v>
      </c>
      <c r="T13" s="43">
        <f t="shared" si="8"/>
        <v>0</v>
      </c>
      <c r="U13" s="43">
        <f t="shared" si="8"/>
        <v>0</v>
      </c>
      <c r="V13" s="43">
        <f t="shared" si="8"/>
        <v>0</v>
      </c>
    </row>
    <row r="14" spans="2:22" ht="36" customHeight="1">
      <c r="B14" s="80" t="s">
        <v>192</v>
      </c>
      <c r="C14" s="85"/>
      <c r="D14" s="85"/>
      <c r="E14" s="85"/>
      <c r="F14" s="43">
        <f>E14+(E14*$C$24)</f>
        <v>0</v>
      </c>
      <c r="G14" s="43">
        <f t="shared" ref="G14" si="9">F14+(F14*$C$24)</f>
        <v>0</v>
      </c>
      <c r="H14" s="43">
        <f t="shared" si="8"/>
        <v>0</v>
      </c>
      <c r="I14" s="43">
        <f t="shared" si="8"/>
        <v>0</v>
      </c>
      <c r="J14" s="43">
        <f t="shared" si="8"/>
        <v>0</v>
      </c>
      <c r="K14" s="43">
        <f t="shared" si="8"/>
        <v>0</v>
      </c>
      <c r="L14" s="43">
        <f t="shared" si="8"/>
        <v>0</v>
      </c>
      <c r="M14" s="43">
        <f t="shared" si="8"/>
        <v>0</v>
      </c>
      <c r="N14" s="43">
        <f t="shared" si="8"/>
        <v>0</v>
      </c>
      <c r="O14" s="43">
        <f t="shared" si="8"/>
        <v>0</v>
      </c>
      <c r="P14" s="43">
        <f t="shared" si="8"/>
        <v>0</v>
      </c>
      <c r="Q14" s="43">
        <f t="shared" si="8"/>
        <v>0</v>
      </c>
      <c r="R14" s="43">
        <f t="shared" si="8"/>
        <v>0</v>
      </c>
      <c r="S14" s="43">
        <f t="shared" si="8"/>
        <v>0</v>
      </c>
      <c r="T14" s="43">
        <f t="shared" si="8"/>
        <v>0</v>
      </c>
      <c r="U14" s="43">
        <f t="shared" si="8"/>
        <v>0</v>
      </c>
      <c r="V14" s="43">
        <f t="shared" si="8"/>
        <v>0</v>
      </c>
    </row>
    <row r="15" spans="2:22" ht="36" customHeight="1">
      <c r="B15" s="82" t="s">
        <v>100</v>
      </c>
      <c r="C15" s="83">
        <f>C10+C11+C12+C13+C14</f>
        <v>0</v>
      </c>
      <c r="D15" s="83" t="e">
        <f t="shared" ref="D15:V15" si="10">D10+D11+D12+D13+D14</f>
        <v>#DIV/0!</v>
      </c>
      <c r="E15" s="83" t="e">
        <f t="shared" si="10"/>
        <v>#DIV/0!</v>
      </c>
      <c r="F15" s="25" t="e">
        <f t="shared" si="10"/>
        <v>#DIV/0!</v>
      </c>
      <c r="G15" s="25" t="e">
        <f t="shared" si="10"/>
        <v>#DIV/0!</v>
      </c>
      <c r="H15" s="25" t="e">
        <f t="shared" si="10"/>
        <v>#DIV/0!</v>
      </c>
      <c r="I15" s="25" t="e">
        <f t="shared" si="10"/>
        <v>#DIV/0!</v>
      </c>
      <c r="J15" s="25" t="e">
        <f t="shared" si="10"/>
        <v>#DIV/0!</v>
      </c>
      <c r="K15" s="25" t="e">
        <f t="shared" si="10"/>
        <v>#DIV/0!</v>
      </c>
      <c r="L15" s="25" t="e">
        <f t="shared" si="10"/>
        <v>#DIV/0!</v>
      </c>
      <c r="M15" s="25" t="e">
        <f t="shared" si="10"/>
        <v>#DIV/0!</v>
      </c>
      <c r="N15" s="25" t="e">
        <f t="shared" si="10"/>
        <v>#DIV/0!</v>
      </c>
      <c r="O15" s="25" t="e">
        <f t="shared" si="10"/>
        <v>#DIV/0!</v>
      </c>
      <c r="P15" s="25" t="e">
        <f t="shared" si="10"/>
        <v>#DIV/0!</v>
      </c>
      <c r="Q15" s="25" t="e">
        <f t="shared" si="10"/>
        <v>#DIV/0!</v>
      </c>
      <c r="R15" s="25" t="e">
        <f t="shared" si="10"/>
        <v>#DIV/0!</v>
      </c>
      <c r="S15" s="25" t="e">
        <f t="shared" si="10"/>
        <v>#DIV/0!</v>
      </c>
      <c r="T15" s="25" t="e">
        <f t="shared" si="10"/>
        <v>#DIV/0!</v>
      </c>
      <c r="U15" s="25" t="e">
        <f t="shared" si="10"/>
        <v>#DIV/0!</v>
      </c>
      <c r="V15" s="25" t="e">
        <f t="shared" si="10"/>
        <v>#DIV/0!</v>
      </c>
    </row>
    <row r="16" spans="2:22" s="32" customFormat="1" ht="36" customHeight="1">
      <c r="B16" s="86" t="s">
        <v>101</v>
      </c>
      <c r="C16" s="87">
        <f>C9-C15</f>
        <v>0</v>
      </c>
      <c r="D16" s="87" t="e">
        <f t="shared" ref="D16:V16" si="11">D9-D15</f>
        <v>#DIV/0!</v>
      </c>
      <c r="E16" s="87" t="e">
        <f t="shared" si="11"/>
        <v>#DIV/0!</v>
      </c>
      <c r="F16" s="31" t="e">
        <f t="shared" si="11"/>
        <v>#DIV/0!</v>
      </c>
      <c r="G16" s="31" t="e">
        <f t="shared" si="11"/>
        <v>#DIV/0!</v>
      </c>
      <c r="H16" s="31" t="e">
        <f t="shared" si="11"/>
        <v>#DIV/0!</v>
      </c>
      <c r="I16" s="31" t="e">
        <f t="shared" si="11"/>
        <v>#DIV/0!</v>
      </c>
      <c r="J16" s="31" t="e">
        <f t="shared" si="11"/>
        <v>#DIV/0!</v>
      </c>
      <c r="K16" s="31" t="e">
        <f t="shared" si="11"/>
        <v>#DIV/0!</v>
      </c>
      <c r="L16" s="31" t="e">
        <f t="shared" si="11"/>
        <v>#DIV/0!</v>
      </c>
      <c r="M16" s="31" t="e">
        <f t="shared" si="11"/>
        <v>#DIV/0!</v>
      </c>
      <c r="N16" s="31" t="e">
        <f t="shared" si="11"/>
        <v>#DIV/0!</v>
      </c>
      <c r="O16" s="31" t="e">
        <f t="shared" si="11"/>
        <v>#DIV/0!</v>
      </c>
      <c r="P16" s="31" t="e">
        <f t="shared" si="11"/>
        <v>#DIV/0!</v>
      </c>
      <c r="Q16" s="31" t="e">
        <f t="shared" si="11"/>
        <v>#DIV/0!</v>
      </c>
      <c r="R16" s="31" t="e">
        <f t="shared" si="11"/>
        <v>#DIV/0!</v>
      </c>
      <c r="S16" s="31" t="e">
        <f t="shared" si="11"/>
        <v>#DIV/0!</v>
      </c>
      <c r="T16" s="31" t="e">
        <f t="shared" si="11"/>
        <v>#DIV/0!</v>
      </c>
      <c r="U16" s="31" t="e">
        <f t="shared" si="11"/>
        <v>#DIV/0!</v>
      </c>
      <c r="V16" s="31" t="e">
        <f t="shared" si="11"/>
        <v>#DIV/0!</v>
      </c>
    </row>
    <row r="17" spans="2:22" ht="36" customHeight="1">
      <c r="B17" s="80" t="s">
        <v>42</v>
      </c>
      <c r="C17" s="84">
        <f>INVESTIMENTI!I15+INVESTIMENTI!I26</f>
        <v>0</v>
      </c>
      <c r="D17" s="84">
        <f>INVESTIMENTI!I15+INVESTIMENTI!I26</f>
        <v>0</v>
      </c>
      <c r="E17" s="84">
        <f>INVESTIMENTI!I15+INVESTIMENTI!I26</f>
        <v>0</v>
      </c>
      <c r="F17" s="16">
        <f>INVESTIMENTI!I15+INVESTIMENTI!I26</f>
        <v>0</v>
      </c>
      <c r="G17" s="16">
        <f>INVESTIMENTI!I15+INVESTIMENTI!I26</f>
        <v>0</v>
      </c>
      <c r="H17" s="16">
        <f>INVESTIMENTI!I15</f>
        <v>0</v>
      </c>
      <c r="I17" s="16">
        <f>H17</f>
        <v>0</v>
      </c>
      <c r="J17" s="16">
        <f t="shared" ref="J17:V17" si="12">I17</f>
        <v>0</v>
      </c>
      <c r="K17" s="16">
        <f t="shared" si="12"/>
        <v>0</v>
      </c>
      <c r="L17" s="16">
        <f t="shared" si="12"/>
        <v>0</v>
      </c>
      <c r="M17" s="16">
        <f t="shared" si="12"/>
        <v>0</v>
      </c>
      <c r="N17" s="16">
        <f t="shared" si="12"/>
        <v>0</v>
      </c>
      <c r="O17" s="16">
        <f t="shared" si="12"/>
        <v>0</v>
      </c>
      <c r="P17" s="16">
        <f t="shared" si="12"/>
        <v>0</v>
      </c>
      <c r="Q17" s="16">
        <f t="shared" si="12"/>
        <v>0</v>
      </c>
      <c r="R17" s="16">
        <f t="shared" si="12"/>
        <v>0</v>
      </c>
      <c r="S17" s="16">
        <f t="shared" si="12"/>
        <v>0</v>
      </c>
      <c r="T17" s="16">
        <f t="shared" si="12"/>
        <v>0</v>
      </c>
      <c r="U17" s="16">
        <f t="shared" si="12"/>
        <v>0</v>
      </c>
      <c r="V17" s="16">
        <f t="shared" si="12"/>
        <v>0</v>
      </c>
    </row>
    <row r="18" spans="2:22" s="32" customFormat="1" ht="36" customHeight="1">
      <c r="B18" s="86" t="s">
        <v>106</v>
      </c>
      <c r="C18" s="87">
        <f t="shared" ref="C18:J18" si="13">C16-C17</f>
        <v>0</v>
      </c>
      <c r="D18" s="87" t="e">
        <f t="shared" si="13"/>
        <v>#DIV/0!</v>
      </c>
      <c r="E18" s="87" t="e">
        <f t="shared" si="13"/>
        <v>#DIV/0!</v>
      </c>
      <c r="F18" s="31" t="e">
        <f t="shared" si="13"/>
        <v>#DIV/0!</v>
      </c>
      <c r="G18" s="31" t="e">
        <f t="shared" si="13"/>
        <v>#DIV/0!</v>
      </c>
      <c r="H18" s="31" t="e">
        <f t="shared" si="13"/>
        <v>#DIV/0!</v>
      </c>
      <c r="I18" s="31" t="e">
        <f t="shared" si="13"/>
        <v>#DIV/0!</v>
      </c>
      <c r="J18" s="31" t="e">
        <f t="shared" si="13"/>
        <v>#DIV/0!</v>
      </c>
      <c r="K18" s="31" t="e">
        <f t="shared" ref="K18:V18" si="14">K16-K17</f>
        <v>#DIV/0!</v>
      </c>
      <c r="L18" s="31" t="e">
        <f t="shared" si="14"/>
        <v>#DIV/0!</v>
      </c>
      <c r="M18" s="31" t="e">
        <f t="shared" si="14"/>
        <v>#DIV/0!</v>
      </c>
      <c r="N18" s="31" t="e">
        <f t="shared" si="14"/>
        <v>#DIV/0!</v>
      </c>
      <c r="O18" s="31" t="e">
        <f t="shared" si="14"/>
        <v>#DIV/0!</v>
      </c>
      <c r="P18" s="31" t="e">
        <f t="shared" si="14"/>
        <v>#DIV/0!</v>
      </c>
      <c r="Q18" s="31" t="e">
        <f t="shared" si="14"/>
        <v>#DIV/0!</v>
      </c>
      <c r="R18" s="31" t="e">
        <f t="shared" si="14"/>
        <v>#DIV/0!</v>
      </c>
      <c r="S18" s="31" t="e">
        <f t="shared" si="14"/>
        <v>#DIV/0!</v>
      </c>
      <c r="T18" s="31" t="e">
        <f t="shared" si="14"/>
        <v>#DIV/0!</v>
      </c>
      <c r="U18" s="31" t="e">
        <f t="shared" si="14"/>
        <v>#DIV/0!</v>
      </c>
      <c r="V18" s="31" t="e">
        <f t="shared" si="14"/>
        <v>#DIV/0!</v>
      </c>
    </row>
    <row r="19" spans="2:22" ht="36" customHeight="1">
      <c r="B19" s="80" t="s">
        <v>43</v>
      </c>
      <c r="C19" s="84">
        <f>C18*25%</f>
        <v>0</v>
      </c>
      <c r="D19" s="84" t="e">
        <f t="shared" ref="D19:V19" si="15">D18*25%</f>
        <v>#DIV/0!</v>
      </c>
      <c r="E19" s="84" t="e">
        <f t="shared" si="15"/>
        <v>#DIV/0!</v>
      </c>
      <c r="F19" s="16" t="e">
        <f t="shared" si="15"/>
        <v>#DIV/0!</v>
      </c>
      <c r="G19" s="16" t="e">
        <f t="shared" si="15"/>
        <v>#DIV/0!</v>
      </c>
      <c r="H19" s="16" t="e">
        <f t="shared" si="15"/>
        <v>#DIV/0!</v>
      </c>
      <c r="I19" s="16" t="e">
        <f t="shared" si="15"/>
        <v>#DIV/0!</v>
      </c>
      <c r="J19" s="16" t="e">
        <f t="shared" si="15"/>
        <v>#DIV/0!</v>
      </c>
      <c r="K19" s="16" t="e">
        <f t="shared" si="15"/>
        <v>#DIV/0!</v>
      </c>
      <c r="L19" s="16" t="e">
        <f t="shared" si="15"/>
        <v>#DIV/0!</v>
      </c>
      <c r="M19" s="16" t="e">
        <f t="shared" si="15"/>
        <v>#DIV/0!</v>
      </c>
      <c r="N19" s="16" t="e">
        <f t="shared" si="15"/>
        <v>#DIV/0!</v>
      </c>
      <c r="O19" s="16" t="e">
        <f t="shared" si="15"/>
        <v>#DIV/0!</v>
      </c>
      <c r="P19" s="16" t="e">
        <f t="shared" si="15"/>
        <v>#DIV/0!</v>
      </c>
      <c r="Q19" s="16" t="e">
        <f t="shared" si="15"/>
        <v>#DIV/0!</v>
      </c>
      <c r="R19" s="16" t="e">
        <f t="shared" si="15"/>
        <v>#DIV/0!</v>
      </c>
      <c r="S19" s="16" t="e">
        <f t="shared" si="15"/>
        <v>#DIV/0!</v>
      </c>
      <c r="T19" s="16" t="e">
        <f t="shared" si="15"/>
        <v>#DIV/0!</v>
      </c>
      <c r="U19" s="16" t="e">
        <f t="shared" si="15"/>
        <v>#DIV/0!</v>
      </c>
      <c r="V19" s="16" t="e">
        <f t="shared" si="15"/>
        <v>#DIV/0!</v>
      </c>
    </row>
    <row r="20" spans="2:22" s="32" customFormat="1" ht="36" customHeight="1">
      <c r="B20" s="88" t="s">
        <v>44</v>
      </c>
      <c r="C20" s="89">
        <f t="shared" ref="C20:J20" si="16">C18-C19</f>
        <v>0</v>
      </c>
      <c r="D20" s="89" t="e">
        <f t="shared" si="16"/>
        <v>#DIV/0!</v>
      </c>
      <c r="E20" s="89" t="e">
        <f t="shared" si="16"/>
        <v>#DIV/0!</v>
      </c>
      <c r="F20" s="33" t="e">
        <f t="shared" si="16"/>
        <v>#DIV/0!</v>
      </c>
      <c r="G20" s="33" t="e">
        <f t="shared" si="16"/>
        <v>#DIV/0!</v>
      </c>
      <c r="H20" s="33" t="e">
        <f t="shared" si="16"/>
        <v>#DIV/0!</v>
      </c>
      <c r="I20" s="33" t="e">
        <f t="shared" si="16"/>
        <v>#DIV/0!</v>
      </c>
      <c r="J20" s="33" t="e">
        <f t="shared" si="16"/>
        <v>#DIV/0!</v>
      </c>
      <c r="K20" s="33" t="e">
        <f t="shared" ref="K20:V20" si="17">K18-K19</f>
        <v>#DIV/0!</v>
      </c>
      <c r="L20" s="33" t="e">
        <f t="shared" si="17"/>
        <v>#DIV/0!</v>
      </c>
      <c r="M20" s="33" t="e">
        <f t="shared" si="17"/>
        <v>#DIV/0!</v>
      </c>
      <c r="N20" s="33" t="e">
        <f t="shared" si="17"/>
        <v>#DIV/0!</v>
      </c>
      <c r="O20" s="33" t="e">
        <f t="shared" si="17"/>
        <v>#DIV/0!</v>
      </c>
      <c r="P20" s="33" t="e">
        <f t="shared" si="17"/>
        <v>#DIV/0!</v>
      </c>
      <c r="Q20" s="33" t="e">
        <f t="shared" si="17"/>
        <v>#DIV/0!</v>
      </c>
      <c r="R20" s="33" t="e">
        <f t="shared" si="17"/>
        <v>#DIV/0!</v>
      </c>
      <c r="S20" s="33" t="e">
        <f t="shared" si="17"/>
        <v>#DIV/0!</v>
      </c>
      <c r="T20" s="33" t="e">
        <f t="shared" si="17"/>
        <v>#DIV/0!</v>
      </c>
      <c r="U20" s="33" t="e">
        <f t="shared" si="17"/>
        <v>#DIV/0!</v>
      </c>
      <c r="V20" s="33" t="e">
        <f t="shared" si="17"/>
        <v>#DIV/0!</v>
      </c>
    </row>
    <row r="21" spans="2:22" ht="1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2:22" ht="14.25" hidden="1" customHeight="1">
      <c r="B22" s="263" t="s">
        <v>109</v>
      </c>
      <c r="C22" s="264"/>
    </row>
    <row r="23" spans="2:22" ht="14.25" hidden="1" customHeight="1">
      <c r="B23" s="34" t="s">
        <v>124</v>
      </c>
      <c r="C23" s="51"/>
    </row>
    <row r="24" spans="2:22" ht="14.25" hidden="1" customHeight="1">
      <c r="B24" s="34" t="s">
        <v>125</v>
      </c>
      <c r="C24" s="51"/>
    </row>
    <row r="25" spans="2:22" ht="14.25" hidden="1" customHeight="1"/>
    <row r="26" spans="2:22" ht="14.25" hidden="1" customHeight="1">
      <c r="B26" s="263" t="s">
        <v>107</v>
      </c>
      <c r="C26" s="264"/>
    </row>
    <row r="27" spans="2:22" ht="14.25" hidden="1" customHeight="1">
      <c r="B27" s="34" t="s">
        <v>108</v>
      </c>
      <c r="C27" s="36" t="e">
        <f>C11/C9</f>
        <v>#DIV/0!</v>
      </c>
    </row>
    <row r="28" spans="2:22" ht="14.25" hidden="1" customHeight="1">
      <c r="B28" s="34" t="s">
        <v>121</v>
      </c>
      <c r="C28" s="36" t="e">
        <f>C12/C9</f>
        <v>#DIV/0!</v>
      </c>
    </row>
    <row r="29" spans="2:22">
      <c r="B29" s="107" t="s">
        <v>193</v>
      </c>
    </row>
  </sheetData>
  <mergeCells count="3">
    <mergeCell ref="B22:C22"/>
    <mergeCell ref="B26:C26"/>
    <mergeCell ref="B2:V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2:C28"/>
  <sheetViews>
    <sheetView topLeftCell="A5" workbookViewId="0">
      <selection activeCell="B4" sqref="B4:C28"/>
    </sheetView>
  </sheetViews>
  <sheetFormatPr defaultColWidth="9.140625" defaultRowHeight="12.75"/>
  <cols>
    <col min="1" max="1" width="2.42578125" style="1" customWidth="1"/>
    <col min="2" max="2" width="29.42578125" style="1" customWidth="1"/>
    <col min="3" max="3" width="21" style="1" customWidth="1"/>
    <col min="4" max="16384" width="9.140625" style="1"/>
  </cols>
  <sheetData>
    <row r="2" spans="2:3" ht="19.5" customHeight="1">
      <c r="B2" s="268" t="s">
        <v>45</v>
      </c>
      <c r="C2" s="269"/>
    </row>
    <row r="4" spans="2:3" ht="15" customHeight="1">
      <c r="B4" s="19" t="s">
        <v>46</v>
      </c>
      <c r="C4" s="20">
        <f>-INVESTIMENTI!G28</f>
        <v>0</v>
      </c>
    </row>
    <row r="5" spans="2:3" ht="15" customHeight="1">
      <c r="B5" s="19" t="s">
        <v>47</v>
      </c>
      <c r="C5" s="20">
        <f>'CONTO ECONOMICO'!C17+'CONTO ECONOMICO'!C20</f>
        <v>0</v>
      </c>
    </row>
    <row r="6" spans="2:3" ht="15" customHeight="1">
      <c r="B6" s="19" t="s">
        <v>48</v>
      </c>
      <c r="C6" s="20" t="e">
        <f>'CONTO ECONOMICO'!D17+'CONTO ECONOMICO'!D20</f>
        <v>#DIV/0!</v>
      </c>
    </row>
    <row r="7" spans="2:3" ht="15" customHeight="1">
      <c r="B7" s="19" t="s">
        <v>49</v>
      </c>
      <c r="C7" s="20" t="e">
        <f>'CONTO ECONOMICO'!E17+'CONTO ECONOMICO'!E20</f>
        <v>#DIV/0!</v>
      </c>
    </row>
    <row r="8" spans="2:3" ht="15" customHeight="1">
      <c r="B8" s="19" t="s">
        <v>50</v>
      </c>
      <c r="C8" s="20" t="e">
        <f>'CONTO ECONOMICO'!F17+'CONTO ECONOMICO'!F20</f>
        <v>#DIV/0!</v>
      </c>
    </row>
    <row r="9" spans="2:3" ht="15" customHeight="1">
      <c r="B9" s="19" t="s">
        <v>51</v>
      </c>
      <c r="C9" s="20" t="e">
        <f>'CONTO ECONOMICO'!G17+'CONTO ECONOMICO'!G20</f>
        <v>#DIV/0!</v>
      </c>
    </row>
    <row r="10" spans="2:3" ht="15" customHeight="1">
      <c r="B10" s="19" t="s">
        <v>52</v>
      </c>
      <c r="C10" s="20" t="e">
        <f>'CONTO ECONOMICO'!H17+'CONTO ECONOMICO'!H20</f>
        <v>#DIV/0!</v>
      </c>
    </row>
    <row r="11" spans="2:3" ht="15" customHeight="1">
      <c r="B11" s="19" t="s">
        <v>53</v>
      </c>
      <c r="C11" s="20" t="e">
        <f>'CONTO ECONOMICO'!I17+'CONTO ECONOMICO'!I20</f>
        <v>#DIV/0!</v>
      </c>
    </row>
    <row r="12" spans="2:3" ht="15" customHeight="1">
      <c r="B12" s="19" t="s">
        <v>54</v>
      </c>
      <c r="C12" s="20" t="e">
        <f>'CONTO ECONOMICO'!J17+'CONTO ECONOMICO'!J20</f>
        <v>#DIV/0!</v>
      </c>
    </row>
    <row r="13" spans="2:3" ht="15" customHeight="1">
      <c r="B13" s="19" t="s">
        <v>55</v>
      </c>
      <c r="C13" s="20" t="e">
        <f>'CONTO ECONOMICO'!K17+'CONTO ECONOMICO'!K20</f>
        <v>#DIV/0!</v>
      </c>
    </row>
    <row r="14" spans="2:3" ht="15" customHeight="1">
      <c r="B14" s="19" t="s">
        <v>56</v>
      </c>
      <c r="C14" s="20" t="e">
        <f>'CONTO ECONOMICO'!L17+'CONTO ECONOMICO'!L20</f>
        <v>#DIV/0!</v>
      </c>
    </row>
    <row r="15" spans="2:3" ht="15" customHeight="1">
      <c r="B15" s="19" t="s">
        <v>57</v>
      </c>
      <c r="C15" s="20" t="e">
        <f>'CONTO ECONOMICO'!M17+'CONTO ECONOMICO'!M20</f>
        <v>#DIV/0!</v>
      </c>
    </row>
    <row r="16" spans="2:3" ht="15" customHeight="1">
      <c r="B16" s="19" t="s">
        <v>58</v>
      </c>
      <c r="C16" s="20" t="e">
        <f>'CONTO ECONOMICO'!N17+'CONTO ECONOMICO'!N20</f>
        <v>#DIV/0!</v>
      </c>
    </row>
    <row r="17" spans="2:3" ht="15" customHeight="1">
      <c r="B17" s="19" t="s">
        <v>59</v>
      </c>
      <c r="C17" s="20" t="e">
        <f>'CONTO ECONOMICO'!O17+'CONTO ECONOMICO'!O20</f>
        <v>#DIV/0!</v>
      </c>
    </row>
    <row r="18" spans="2:3" ht="15" customHeight="1">
      <c r="B18" s="19" t="s">
        <v>60</v>
      </c>
      <c r="C18" s="20" t="e">
        <f>'CONTO ECONOMICO'!P17+'CONTO ECONOMICO'!P20</f>
        <v>#DIV/0!</v>
      </c>
    </row>
    <row r="19" spans="2:3" ht="15" customHeight="1">
      <c r="B19" s="19" t="s">
        <v>61</v>
      </c>
      <c r="C19" s="20" t="e">
        <f>'CONTO ECONOMICO'!Q17+'CONTO ECONOMICO'!Q20</f>
        <v>#DIV/0!</v>
      </c>
    </row>
    <row r="20" spans="2:3" ht="15" customHeight="1">
      <c r="B20" s="19" t="s">
        <v>62</v>
      </c>
      <c r="C20" s="20" t="e">
        <f>'CONTO ECONOMICO'!R17+'CONTO ECONOMICO'!R20</f>
        <v>#DIV/0!</v>
      </c>
    </row>
    <row r="21" spans="2:3" ht="15" customHeight="1">
      <c r="B21" s="19" t="s">
        <v>63</v>
      </c>
      <c r="C21" s="20" t="e">
        <f>'CONTO ECONOMICO'!S17+'CONTO ECONOMICO'!S20</f>
        <v>#DIV/0!</v>
      </c>
    </row>
    <row r="22" spans="2:3" ht="15" customHeight="1">
      <c r="B22" s="19" t="s">
        <v>64</v>
      </c>
      <c r="C22" s="20" t="e">
        <f>'CONTO ECONOMICO'!T17+'CONTO ECONOMICO'!T20</f>
        <v>#DIV/0!</v>
      </c>
    </row>
    <row r="23" spans="2:3" ht="15" customHeight="1">
      <c r="B23" s="19" t="s">
        <v>65</v>
      </c>
      <c r="C23" s="20" t="e">
        <f>'CONTO ECONOMICO'!U17+'CONTO ECONOMICO'!U20</f>
        <v>#DIV/0!</v>
      </c>
    </row>
    <row r="24" spans="2:3" ht="15" customHeight="1">
      <c r="B24" s="19" t="s">
        <v>66</v>
      </c>
      <c r="C24" s="20" t="e">
        <f>'CONTO ECONOMICO'!V17+'CONTO ECONOMICO'!V20</f>
        <v>#DIV/0!</v>
      </c>
    </row>
    <row r="25" spans="2:3" ht="15" customHeight="1">
      <c r="B25" s="21"/>
      <c r="C25" s="22"/>
    </row>
    <row r="26" spans="2:3" ht="15" customHeight="1">
      <c r="B26" s="26" t="s">
        <v>67</v>
      </c>
      <c r="C26" s="27" t="e">
        <f>NPV(C27,C4,C5,C6,C7,C8,C9,C10,C11,C12,C13,C14,C15,C16,C17,C18,C19,C20,C21,C22,C23,C24)</f>
        <v>#DIV/0!</v>
      </c>
    </row>
    <row r="27" spans="2:3" ht="16.5" customHeight="1">
      <c r="B27" s="39" t="s">
        <v>91</v>
      </c>
      <c r="C27" s="40">
        <v>1.09E-2</v>
      </c>
    </row>
    <row r="28" spans="2:3" ht="27.75" customHeight="1">
      <c r="B28" s="37" t="s">
        <v>68</v>
      </c>
      <c r="C28" s="38" t="e">
        <f>IRR(C4:C24)</f>
        <v>#VALUE!</v>
      </c>
    </row>
  </sheetData>
  <mergeCells count="1">
    <mergeCell ref="B2:C2"/>
  </mergeCell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AP55"/>
  <sheetViews>
    <sheetView zoomScale="50" zoomScaleNormal="50" zoomScalePageLayoutView="50" workbookViewId="0">
      <selection activeCell="L13" sqref="L13:R13"/>
    </sheetView>
  </sheetViews>
  <sheetFormatPr defaultColWidth="8.85546875" defaultRowHeight="15"/>
  <sheetData>
    <row r="2" spans="1:41" s="68" customFormat="1" ht="20.25" customHeight="1" thickBot="1"/>
    <row r="3" spans="1:41" s="69" customFormat="1" ht="34.700000000000003" customHeight="1" thickBot="1">
      <c r="A3" s="184" t="s">
        <v>127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</row>
    <row r="4" spans="1:41" s="69" customFormat="1" ht="20.25" customHeight="1">
      <c r="Y4" s="70"/>
    </row>
    <row r="5" spans="1:41" s="73" customFormat="1" ht="24" customHeight="1">
      <c r="A5" s="104" t="s">
        <v>128</v>
      </c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</row>
    <row r="6" spans="1:41" s="73" customFormat="1" ht="20.25" customHeight="1">
      <c r="A6" s="101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1:41" s="90" customFormat="1" ht="20.25" customHeight="1">
      <c r="A7" s="92" t="s">
        <v>129</v>
      </c>
      <c r="B7" s="91"/>
    </row>
    <row r="8" spans="1:41" s="90" customFormat="1" ht="20.25" customHeight="1"/>
    <row r="9" spans="1:41" s="90" customFormat="1" ht="20.25" customHeight="1">
      <c r="B9" s="92" t="s">
        <v>130</v>
      </c>
    </row>
    <row r="10" spans="1:41" s="90" customFormat="1" ht="20.25" customHeight="1"/>
    <row r="11" spans="1:41" s="90" customFormat="1" ht="30.95" customHeight="1">
      <c r="A11" s="91"/>
      <c r="B11" s="91" t="s">
        <v>131</v>
      </c>
      <c r="C11" s="91"/>
      <c r="D11" s="91" t="s">
        <v>132</v>
      </c>
      <c r="E11" s="91"/>
      <c r="F11" s="91"/>
      <c r="G11" s="91"/>
      <c r="H11" s="91"/>
      <c r="I11" s="91"/>
      <c r="J11" s="190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2"/>
    </row>
    <row r="12" spans="1:41" s="90" customFormat="1" ht="20.25" customHeight="1">
      <c r="B12" s="91"/>
      <c r="C12" s="91"/>
      <c r="D12" s="91"/>
      <c r="E12" s="91"/>
      <c r="F12" s="91"/>
      <c r="G12" s="91"/>
      <c r="H12" s="91"/>
      <c r="I12" s="91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</row>
    <row r="13" spans="1:41" s="90" customFormat="1" ht="27.95" customHeight="1">
      <c r="B13" s="91"/>
      <c r="C13" s="91"/>
      <c r="D13" s="91"/>
      <c r="E13" s="91"/>
      <c r="F13" s="91"/>
      <c r="G13" s="91"/>
      <c r="H13" s="91"/>
      <c r="I13" s="91"/>
      <c r="J13" s="92" t="s">
        <v>180</v>
      </c>
      <c r="K13" s="135"/>
      <c r="L13" s="199"/>
      <c r="M13" s="200"/>
      <c r="N13" s="200"/>
      <c r="O13" s="200"/>
      <c r="P13" s="200"/>
      <c r="Q13" s="200"/>
      <c r="R13" s="201"/>
      <c r="S13" s="135"/>
      <c r="T13" s="92" t="s">
        <v>181</v>
      </c>
      <c r="U13" s="208"/>
      <c r="V13" s="209"/>
      <c r="W13" s="210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</row>
    <row r="14" spans="1:41" s="90" customFormat="1" ht="20.25" customHeight="1">
      <c r="B14" s="91"/>
      <c r="C14" s="91"/>
      <c r="D14" s="91"/>
      <c r="E14" s="91"/>
      <c r="F14" s="91"/>
      <c r="G14" s="91"/>
      <c r="H14" s="91"/>
      <c r="I14" s="91"/>
      <c r="J14" s="92"/>
      <c r="K14" s="136"/>
      <c r="L14" s="137"/>
      <c r="M14" s="137"/>
      <c r="N14" s="137"/>
      <c r="O14" s="137"/>
      <c r="P14" s="137"/>
      <c r="Q14" s="137"/>
      <c r="R14" s="137"/>
      <c r="S14" s="136"/>
      <c r="T14" s="138"/>
      <c r="U14" s="139"/>
      <c r="V14" s="139"/>
      <c r="W14" s="139"/>
      <c r="X14" s="136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</row>
    <row r="15" spans="1:41" s="90" customFormat="1" ht="27.95" customHeight="1">
      <c r="B15" s="91"/>
      <c r="C15" s="91"/>
      <c r="D15" s="91"/>
      <c r="E15" s="91"/>
      <c r="F15" s="91"/>
      <c r="G15" s="91" t="s">
        <v>202</v>
      </c>
      <c r="H15" s="91"/>
      <c r="I15" s="91"/>
      <c r="J15" s="92"/>
      <c r="K15" s="135"/>
      <c r="L15" s="211"/>
      <c r="M15" s="212"/>
      <c r="N15" s="212"/>
      <c r="O15" s="212"/>
      <c r="P15" s="212"/>
      <c r="Q15" s="212"/>
      <c r="R15" s="213"/>
      <c r="S15" s="75"/>
      <c r="T15" s="92" t="s">
        <v>203</v>
      </c>
      <c r="U15" s="92"/>
      <c r="V15" s="140"/>
      <c r="W15" s="141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</row>
    <row r="16" spans="1:41" s="90" customFormat="1" ht="20.25" customHeight="1">
      <c r="B16" s="91"/>
      <c r="C16" s="91"/>
      <c r="D16" s="91"/>
      <c r="E16" s="91"/>
      <c r="F16" s="91"/>
      <c r="G16" s="91"/>
      <c r="H16" s="91"/>
      <c r="I16" s="91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</row>
    <row r="17" spans="2:41" s="90" customFormat="1" ht="30" customHeight="1">
      <c r="C17" s="91"/>
      <c r="E17" s="91"/>
      <c r="F17" s="91"/>
      <c r="G17" s="91"/>
      <c r="H17" s="91"/>
      <c r="I17" s="91"/>
      <c r="J17" s="91" t="s">
        <v>187</v>
      </c>
      <c r="N17" s="74"/>
      <c r="O17" s="92" t="s">
        <v>133</v>
      </c>
      <c r="R17" s="91"/>
      <c r="S17" s="74"/>
      <c r="T17" s="92" t="s">
        <v>165</v>
      </c>
      <c r="U17" s="91"/>
      <c r="V17" s="91"/>
      <c r="Y17" s="91"/>
      <c r="Z17" s="135"/>
      <c r="AA17" s="135"/>
      <c r="AB17" s="135"/>
      <c r="AC17" s="135"/>
      <c r="AD17" s="135"/>
      <c r="AE17" s="135"/>
      <c r="AF17" s="135"/>
      <c r="AM17" s="135"/>
      <c r="AN17" s="135"/>
      <c r="AO17" s="135"/>
    </row>
    <row r="18" spans="2:41" s="90" customFormat="1" ht="20.25" customHeight="1">
      <c r="B18" s="91"/>
      <c r="C18" s="91"/>
      <c r="D18" s="91"/>
      <c r="E18" s="91"/>
      <c r="F18" s="91"/>
      <c r="G18" s="91"/>
      <c r="H18" s="91"/>
      <c r="I18" s="91"/>
      <c r="J18" s="135"/>
      <c r="K18" s="135"/>
      <c r="L18" s="135"/>
      <c r="M18" s="135"/>
      <c r="N18" s="92"/>
      <c r="O18" s="91"/>
      <c r="R18" s="91"/>
      <c r="S18" s="92"/>
      <c r="T18" s="92"/>
      <c r="U18" s="92"/>
      <c r="V18" s="92"/>
      <c r="W18" s="92"/>
      <c r="X18" s="92"/>
      <c r="Y18" s="92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</row>
    <row r="19" spans="2:41" s="90" customFormat="1" ht="30.95" customHeight="1">
      <c r="B19" s="91"/>
      <c r="C19" s="91"/>
      <c r="D19" s="91"/>
      <c r="E19" s="91"/>
      <c r="F19" s="91"/>
      <c r="G19" s="91"/>
      <c r="H19" s="91"/>
      <c r="I19" s="91"/>
      <c r="J19" s="91" t="s">
        <v>186</v>
      </c>
      <c r="K19" s="135"/>
      <c r="L19" s="135"/>
      <c r="M19" s="135"/>
      <c r="N19" s="74"/>
      <c r="O19" s="92" t="s">
        <v>194</v>
      </c>
      <c r="R19" s="91"/>
      <c r="S19" s="92"/>
      <c r="T19" s="92"/>
      <c r="U19" s="92"/>
      <c r="V19" s="92"/>
      <c r="W19" s="92"/>
      <c r="X19" s="92"/>
      <c r="Y19" s="92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</row>
    <row r="20" spans="2:41" s="90" customFormat="1" ht="30.95" customHeight="1">
      <c r="B20" s="91"/>
      <c r="C20" s="91"/>
      <c r="D20" s="91"/>
      <c r="E20" s="91"/>
      <c r="F20" s="91"/>
      <c r="G20" s="91"/>
      <c r="H20" s="91"/>
      <c r="I20" s="91"/>
      <c r="J20" s="135"/>
      <c r="K20" s="135"/>
      <c r="L20" s="135"/>
      <c r="M20" s="135"/>
      <c r="N20" s="74"/>
      <c r="O20" s="92" t="s">
        <v>195</v>
      </c>
      <c r="R20" s="91"/>
      <c r="S20" s="92"/>
      <c r="T20" s="92"/>
      <c r="U20" s="92"/>
      <c r="V20" s="92"/>
      <c r="W20" s="92"/>
      <c r="X20" s="92"/>
      <c r="Y20" s="92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</row>
    <row r="21" spans="2:41" s="90" customFormat="1" ht="30.95" customHeight="1">
      <c r="B21" s="91"/>
      <c r="C21" s="91"/>
      <c r="D21" s="91"/>
      <c r="E21" s="91"/>
      <c r="F21" s="91"/>
      <c r="G21" s="91"/>
      <c r="H21" s="91"/>
      <c r="I21" s="91"/>
      <c r="L21" s="135"/>
      <c r="M21" s="135"/>
      <c r="N21" s="74"/>
      <c r="O21" s="92" t="s">
        <v>196</v>
      </c>
      <c r="R21" s="91"/>
      <c r="S21" s="92"/>
      <c r="T21" s="92"/>
      <c r="U21" s="92"/>
      <c r="V21" s="92"/>
      <c r="W21" s="92"/>
      <c r="X21" s="92"/>
      <c r="Y21" s="92"/>
      <c r="Z21" s="135"/>
      <c r="AA21" s="135"/>
      <c r="AB21" s="135"/>
      <c r="AC21" s="135"/>
      <c r="AD21" s="135"/>
      <c r="AG21" s="135"/>
      <c r="AH21" s="135"/>
      <c r="AI21" s="135"/>
      <c r="AJ21" s="135"/>
      <c r="AK21" s="135"/>
      <c r="AL21" s="135"/>
      <c r="AO21" s="135"/>
    </row>
    <row r="22" spans="2:41" s="90" customFormat="1" ht="23.45" customHeight="1">
      <c r="B22" s="91"/>
      <c r="C22" s="91"/>
      <c r="D22" s="91"/>
      <c r="E22" s="91"/>
      <c r="F22" s="91"/>
      <c r="G22" s="91"/>
      <c r="H22" s="91"/>
      <c r="I22" s="91"/>
      <c r="L22" s="135"/>
      <c r="M22" s="135"/>
      <c r="N22" s="135"/>
      <c r="O22" s="135"/>
      <c r="P22" s="135"/>
      <c r="Q22" s="135"/>
      <c r="R22" s="91"/>
      <c r="S22" s="92"/>
      <c r="T22" s="92"/>
      <c r="U22" s="92"/>
      <c r="V22" s="92"/>
      <c r="W22" s="92"/>
      <c r="X22" s="92"/>
      <c r="Y22" s="92"/>
      <c r="Z22" s="135"/>
      <c r="AA22" s="135"/>
      <c r="AB22" s="135"/>
      <c r="AC22" s="135"/>
      <c r="AD22" s="135"/>
      <c r="AG22" s="135"/>
      <c r="AH22" s="135"/>
      <c r="AI22" s="135"/>
      <c r="AJ22" s="135"/>
      <c r="AK22" s="135"/>
      <c r="AL22" s="135"/>
      <c r="AO22" s="135"/>
    </row>
    <row r="23" spans="2:41" s="90" customFormat="1" ht="29.1" customHeight="1">
      <c r="B23" s="91" t="s">
        <v>212</v>
      </c>
      <c r="C23" s="91"/>
      <c r="D23" s="91"/>
      <c r="E23" s="91"/>
      <c r="F23" s="91"/>
      <c r="G23" s="91"/>
      <c r="H23" s="91"/>
      <c r="I23" s="91"/>
      <c r="J23" s="91" t="s">
        <v>211</v>
      </c>
      <c r="L23" s="135"/>
      <c r="M23" s="135"/>
      <c r="N23" s="135"/>
      <c r="O23" s="135"/>
      <c r="R23" s="91"/>
      <c r="S23" s="92"/>
      <c r="T23" s="92"/>
      <c r="U23" s="92"/>
      <c r="V23" s="199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1"/>
    </row>
    <row r="24" spans="2:41" s="90" customFormat="1" ht="23.1" customHeight="1">
      <c r="B24" s="91"/>
      <c r="C24" s="91"/>
      <c r="D24" s="91"/>
      <c r="E24" s="91"/>
      <c r="F24" s="91"/>
      <c r="G24" s="91"/>
      <c r="H24" s="91"/>
      <c r="I24" s="91"/>
      <c r="L24" s="135"/>
      <c r="M24" s="135"/>
      <c r="N24" s="135"/>
      <c r="O24" s="135"/>
      <c r="R24" s="91"/>
      <c r="S24" s="92"/>
      <c r="T24" s="92"/>
      <c r="U24" s="92"/>
      <c r="V24" s="92"/>
      <c r="W24" s="92"/>
      <c r="X24" s="92"/>
      <c r="Y24" s="92"/>
      <c r="Z24" s="135"/>
      <c r="AA24" s="135"/>
      <c r="AB24" s="135"/>
      <c r="AC24" s="135"/>
      <c r="AD24" s="135"/>
      <c r="AG24" s="135"/>
      <c r="AH24" s="135"/>
      <c r="AI24" s="135"/>
      <c r="AJ24" s="135"/>
      <c r="AK24" s="135"/>
      <c r="AL24" s="135"/>
      <c r="AO24" s="135"/>
    </row>
    <row r="25" spans="2:41" s="90" customFormat="1" ht="29.1" customHeight="1">
      <c r="B25" s="91"/>
      <c r="C25" s="91"/>
      <c r="D25" s="91"/>
      <c r="E25" s="91"/>
      <c r="F25" s="91"/>
      <c r="G25" s="91"/>
      <c r="H25" s="91"/>
      <c r="I25" s="91"/>
      <c r="J25" s="91" t="s">
        <v>213</v>
      </c>
      <c r="L25" s="135"/>
      <c r="M25" s="135"/>
      <c r="N25" s="135"/>
      <c r="O25" s="135"/>
      <c r="R25" s="91"/>
      <c r="S25" s="92"/>
      <c r="T25" s="92"/>
      <c r="U25" s="92"/>
      <c r="V25" s="199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1"/>
    </row>
    <row r="26" spans="2:41" s="90" customFormat="1" ht="23.45" customHeight="1">
      <c r="B26" s="91" t="s">
        <v>204</v>
      </c>
      <c r="C26" s="91"/>
      <c r="D26" s="91"/>
      <c r="E26" s="91"/>
      <c r="F26" s="91"/>
      <c r="G26" s="91"/>
      <c r="H26" s="91"/>
      <c r="I26" s="91"/>
      <c r="L26" s="135"/>
      <c r="M26" s="135"/>
      <c r="N26" s="135"/>
      <c r="O26" s="135"/>
      <c r="R26" s="91"/>
      <c r="S26" s="92"/>
      <c r="T26" s="92"/>
      <c r="U26" s="92"/>
      <c r="V26" s="92"/>
      <c r="W26" s="92"/>
      <c r="X26" s="92"/>
      <c r="Y26" s="92"/>
      <c r="Z26" s="135"/>
      <c r="AA26" s="135"/>
      <c r="AB26" s="135"/>
      <c r="AC26" s="135"/>
      <c r="AD26" s="135"/>
      <c r="AG26" s="135"/>
      <c r="AH26" s="135"/>
      <c r="AI26" s="135"/>
      <c r="AJ26" s="135"/>
      <c r="AK26" s="135"/>
      <c r="AL26" s="135"/>
      <c r="AO26" s="135"/>
    </row>
    <row r="27" spans="2:41" s="90" customFormat="1" ht="20.25" customHeight="1">
      <c r="B27" s="91"/>
      <c r="C27" s="91"/>
      <c r="D27" s="91"/>
      <c r="E27" s="91"/>
      <c r="F27" s="91"/>
      <c r="G27" s="91"/>
      <c r="H27" s="91"/>
      <c r="I27" s="91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</row>
    <row r="28" spans="2:41" s="90" customFormat="1" ht="29.1" customHeight="1">
      <c r="B28" s="91" t="s">
        <v>134</v>
      </c>
      <c r="C28" s="91"/>
      <c r="D28" s="91" t="s">
        <v>135</v>
      </c>
      <c r="E28" s="91"/>
      <c r="F28" s="91"/>
      <c r="G28" s="91"/>
      <c r="H28" s="91"/>
      <c r="I28" s="91"/>
      <c r="J28" s="190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2"/>
    </row>
    <row r="29" spans="2:41" s="90" customFormat="1" ht="20.25" customHeight="1">
      <c r="B29" s="92"/>
      <c r="C29" s="91"/>
    </row>
    <row r="30" spans="2:41" s="90" customFormat="1" ht="29.1" customHeight="1">
      <c r="B30" s="92" t="s">
        <v>136</v>
      </c>
      <c r="D30" s="91" t="s">
        <v>137</v>
      </c>
      <c r="J30" s="74"/>
      <c r="K30" s="92" t="s">
        <v>138</v>
      </c>
      <c r="R30" s="74"/>
      <c r="S30" s="92" t="s">
        <v>182</v>
      </c>
      <c r="T30" s="92"/>
      <c r="W30" s="181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3"/>
    </row>
    <row r="31" spans="2:41" s="90" customFormat="1" ht="19.7" customHeight="1">
      <c r="B31" s="92"/>
      <c r="J31" s="75"/>
      <c r="K31" s="135"/>
      <c r="S31" s="75"/>
      <c r="T31" s="135"/>
      <c r="V31" s="142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</row>
    <row r="32" spans="2:41" s="90" customFormat="1" ht="20.25" customHeight="1">
      <c r="B32" s="92"/>
      <c r="J32" s="75"/>
      <c r="K32" s="135"/>
      <c r="S32" s="75"/>
      <c r="T32" s="135"/>
      <c r="V32" s="142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</row>
    <row r="33" spans="1:42" s="90" customFormat="1" ht="30" customHeight="1">
      <c r="B33" s="92" t="s">
        <v>139</v>
      </c>
      <c r="D33" s="91" t="s">
        <v>140</v>
      </c>
      <c r="G33" s="186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8"/>
      <c r="X33" s="93" t="s">
        <v>174</v>
      </c>
      <c r="Z33" s="202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4"/>
    </row>
    <row r="34" spans="1:42" s="90" customFormat="1" ht="20.25" customHeight="1">
      <c r="B34" s="92"/>
      <c r="J34" s="75"/>
      <c r="K34" s="135"/>
      <c r="S34" s="75"/>
      <c r="T34" s="135"/>
      <c r="V34" s="142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42" s="95" customFormat="1" ht="27" customHeight="1">
      <c r="B35" s="94" t="s">
        <v>141</v>
      </c>
      <c r="D35" s="96" t="s">
        <v>142</v>
      </c>
      <c r="G35" s="76"/>
      <c r="H35" s="96" t="s">
        <v>143</v>
      </c>
      <c r="J35" s="76"/>
      <c r="K35" s="96" t="s">
        <v>144</v>
      </c>
      <c r="M35" s="96" t="s">
        <v>145</v>
      </c>
      <c r="R35" s="193"/>
      <c r="S35" s="194"/>
      <c r="T35" s="194"/>
      <c r="U35" s="194"/>
      <c r="V35" s="195"/>
      <c r="W35" s="90"/>
      <c r="X35" s="94" t="s">
        <v>146</v>
      </c>
      <c r="Z35" s="193"/>
      <c r="AA35" s="194"/>
      <c r="AB35" s="194"/>
      <c r="AC35" s="194"/>
      <c r="AD35" s="194"/>
      <c r="AE35" s="194"/>
      <c r="AF35" s="194"/>
      <c r="AG35" s="195"/>
      <c r="AI35" s="96" t="s">
        <v>147</v>
      </c>
      <c r="AL35" s="205"/>
      <c r="AM35" s="206"/>
      <c r="AN35" s="206"/>
      <c r="AO35" s="207"/>
    </row>
    <row r="36" spans="1:42" s="98" customFormat="1" ht="20.25" customHeight="1">
      <c r="B36" s="97"/>
      <c r="J36" s="77"/>
      <c r="K36" s="144"/>
      <c r="W36" s="90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</row>
    <row r="37" spans="1:42" s="95" customFormat="1" ht="30.95" customHeight="1">
      <c r="B37" s="94" t="s">
        <v>148</v>
      </c>
      <c r="D37" s="96" t="s">
        <v>149</v>
      </c>
      <c r="J37" s="196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8"/>
      <c r="W37" s="90"/>
      <c r="X37" s="96" t="s">
        <v>150</v>
      </c>
      <c r="Y37" s="96"/>
      <c r="Z37" s="193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5"/>
    </row>
    <row r="38" spans="1:42" s="90" customFormat="1" ht="20.25" customHeight="1">
      <c r="B38" s="92"/>
      <c r="AA38" s="143"/>
      <c r="AB38" s="143"/>
    </row>
    <row r="39" spans="1:42" s="90" customFormat="1" ht="33.950000000000003" customHeight="1">
      <c r="B39" s="92"/>
      <c r="D39" s="91" t="s">
        <v>151</v>
      </c>
      <c r="G39" s="75" t="s">
        <v>152</v>
      </c>
      <c r="H39" s="76"/>
      <c r="I39" s="75"/>
      <c r="J39" s="75" t="s">
        <v>153</v>
      </c>
      <c r="K39" s="76"/>
      <c r="AA39" s="143"/>
      <c r="AB39" s="143"/>
    </row>
    <row r="40" spans="1:42" s="90" customFormat="1" ht="20.25" customHeight="1">
      <c r="B40" s="92"/>
      <c r="AA40" s="143"/>
      <c r="AB40" s="143"/>
    </row>
    <row r="41" spans="1:42" s="90" customFormat="1" ht="20.25" customHeight="1">
      <c r="B41" s="92" t="s">
        <v>154</v>
      </c>
      <c r="AA41" s="143"/>
      <c r="AB41" s="143"/>
    </row>
    <row r="42" spans="1:42" s="90" customFormat="1" ht="20.25" customHeight="1">
      <c r="B42" s="189" t="s">
        <v>155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46"/>
    </row>
    <row r="43" spans="1:42" s="90" customFormat="1" ht="20.25" customHeight="1"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</row>
    <row r="44" spans="1:42" s="90" customFormat="1" ht="20.25" customHeight="1">
      <c r="B44" s="92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</row>
    <row r="45" spans="1:42" s="90" customFormat="1" ht="20.25" customHeight="1">
      <c r="B45" s="146" t="s">
        <v>156</v>
      </c>
      <c r="J45" s="75"/>
      <c r="K45" s="135"/>
      <c r="S45" s="75"/>
      <c r="T45" s="135"/>
      <c r="V45" s="142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</row>
    <row r="46" spans="1:42" s="90" customFormat="1" ht="20.25" customHeight="1">
      <c r="B46" s="92"/>
      <c r="J46" s="75"/>
      <c r="K46" s="135"/>
      <c r="S46" s="75"/>
      <c r="T46" s="135"/>
      <c r="V46" s="142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</row>
    <row r="47" spans="1:42" s="90" customFormat="1" ht="27" customHeight="1">
      <c r="A47" s="135"/>
      <c r="B47" s="92" t="s">
        <v>157</v>
      </c>
      <c r="C47" s="135"/>
      <c r="D47" s="92" t="s">
        <v>158</v>
      </c>
      <c r="E47" s="135"/>
      <c r="F47" s="135"/>
      <c r="G47" s="181"/>
      <c r="H47" s="182"/>
      <c r="I47" s="183"/>
      <c r="J47" s="75"/>
      <c r="K47" s="135"/>
      <c r="N47" s="93" t="s">
        <v>159</v>
      </c>
      <c r="O47" s="181"/>
      <c r="P47" s="182"/>
      <c r="Q47" s="182"/>
      <c r="R47" s="183"/>
      <c r="S47" s="75"/>
      <c r="T47" s="135"/>
      <c r="V47" s="142"/>
      <c r="W47" s="135"/>
      <c r="X47" s="93" t="s">
        <v>160</v>
      </c>
      <c r="Y47" s="181"/>
      <c r="Z47" s="182"/>
      <c r="AA47" s="182"/>
      <c r="AB47" s="183"/>
      <c r="AF47" s="143"/>
      <c r="AG47" s="93" t="s">
        <v>161</v>
      </c>
      <c r="AH47" s="178"/>
      <c r="AI47" s="179"/>
      <c r="AJ47" s="179"/>
      <c r="AK47" s="179"/>
      <c r="AL47" s="179"/>
      <c r="AM47" s="179"/>
      <c r="AN47" s="179"/>
      <c r="AO47" s="180"/>
    </row>
    <row r="48" spans="1:42" s="90" customFormat="1" ht="20.25" customHeight="1">
      <c r="B48" s="92"/>
      <c r="J48" s="135"/>
      <c r="T48" s="135"/>
    </row>
    <row r="49" spans="2:41" s="90" customFormat="1" ht="29.1" customHeight="1">
      <c r="B49" s="92" t="s">
        <v>162</v>
      </c>
      <c r="D49" s="91" t="s">
        <v>163</v>
      </c>
      <c r="F49" s="93"/>
      <c r="G49" s="175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7"/>
      <c r="T49" s="91" t="s">
        <v>164</v>
      </c>
      <c r="AI49" s="135"/>
    </row>
    <row r="50" spans="2:41" s="90" customFormat="1" ht="20.25" customHeight="1">
      <c r="B50" s="92"/>
      <c r="H50" s="99"/>
      <c r="I50" s="99"/>
      <c r="J50" s="78"/>
      <c r="K50" s="99"/>
      <c r="L50" s="99"/>
      <c r="M50" s="99"/>
      <c r="N50" s="99"/>
      <c r="O50" s="99"/>
      <c r="P50" s="99"/>
      <c r="T50" s="99"/>
      <c r="U50" s="99"/>
      <c r="Z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</row>
    <row r="51" spans="2:41" s="90" customFormat="1" ht="27" customHeight="1">
      <c r="B51" s="92" t="s">
        <v>183</v>
      </c>
      <c r="H51" s="99"/>
      <c r="I51" s="99"/>
      <c r="J51" s="78"/>
      <c r="K51" s="99"/>
      <c r="L51" s="99"/>
      <c r="M51" s="99"/>
      <c r="N51" s="99"/>
      <c r="O51" s="99"/>
      <c r="P51" s="99"/>
      <c r="T51" s="99"/>
      <c r="U51" s="99"/>
      <c r="Y51" s="178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80"/>
    </row>
    <row r="52" spans="2:41" s="90" customFormat="1" ht="20.25" customHeight="1">
      <c r="B52" s="92"/>
      <c r="H52" s="99"/>
      <c r="I52" s="99"/>
      <c r="J52" s="78"/>
      <c r="K52" s="99"/>
      <c r="L52" s="99"/>
      <c r="M52" s="99"/>
      <c r="N52" s="99"/>
      <c r="O52" s="99"/>
      <c r="P52" s="99"/>
      <c r="T52" s="99"/>
      <c r="U52" s="99"/>
      <c r="Z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</row>
    <row r="53" spans="2:41" s="90" customFormat="1" ht="27.95" customHeight="1">
      <c r="B53" s="92"/>
      <c r="C53" s="91" t="s">
        <v>184</v>
      </c>
      <c r="K53" s="135"/>
      <c r="L53" s="135"/>
      <c r="M53" s="74"/>
      <c r="N53" s="135"/>
      <c r="O53" s="135"/>
      <c r="P53" s="135"/>
      <c r="Q53" s="135"/>
      <c r="R53" s="135"/>
      <c r="T53" s="99"/>
      <c r="U53" s="99"/>
      <c r="Z53" s="92"/>
      <c r="AG53" s="135"/>
      <c r="AH53" s="135"/>
      <c r="AI53" s="135"/>
      <c r="AJ53" s="135"/>
      <c r="AK53" s="135"/>
      <c r="AL53" s="135"/>
      <c r="AM53" s="135"/>
      <c r="AN53" s="135"/>
      <c r="AO53" s="135"/>
    </row>
    <row r="54" spans="2:41" s="100" customFormat="1" ht="26.25"/>
    <row r="55" spans="2:41" s="100" customFormat="1" ht="26.25"/>
  </sheetData>
  <mergeCells count="23">
    <mergeCell ref="AH47:AO47"/>
    <mergeCell ref="G47:I47"/>
    <mergeCell ref="U13:W13"/>
    <mergeCell ref="L13:R13"/>
    <mergeCell ref="L15:R15"/>
    <mergeCell ref="O47:R47"/>
    <mergeCell ref="Y47:AB47"/>
    <mergeCell ref="G49:R49"/>
    <mergeCell ref="Y51:AO51"/>
    <mergeCell ref="W30:AO30"/>
    <mergeCell ref="A3:AO3"/>
    <mergeCell ref="G33:V33"/>
    <mergeCell ref="B42:AO43"/>
    <mergeCell ref="J11:W11"/>
    <mergeCell ref="R35:V35"/>
    <mergeCell ref="J37:V37"/>
    <mergeCell ref="Z35:AG35"/>
    <mergeCell ref="V23:AO23"/>
    <mergeCell ref="V25:AO25"/>
    <mergeCell ref="J28:AO28"/>
    <mergeCell ref="Z33:AO33"/>
    <mergeCell ref="AL35:AO35"/>
    <mergeCell ref="Z37:AO37"/>
  </mergeCells>
  <phoneticPr fontId="7" type="noConversion"/>
  <dataValidations count="1">
    <dataValidation type="whole" operator="greaterThanOrEqual" allowBlank="1" showInputMessage="1" showErrorMessage="1" errorTitle="Età minima" error="Non ammissibile una età inferiore a 18 anni!" sqref="WWJ13:WWL13 JX13:JZ13 TT13:TV13 ADP13:ADR13 ANL13:ANN13 AXH13:AXJ13 BHD13:BHF13 BQZ13:BRB13 CAV13:CAX13 CKR13:CKT13 CUN13:CUP13 DEJ13:DEL13 DOF13:DOH13 DYB13:DYD13 EHX13:EHZ13 ERT13:ERV13 FBP13:FBR13 FLL13:FLN13 FVH13:FVJ13 GFD13:GFF13 GOZ13:GPB13 GYV13:GYX13 HIR13:HIT13 HSN13:HSP13 ICJ13:ICL13 IMF13:IMH13 IWB13:IWD13 JFX13:JFZ13 JPT13:JPV13 JZP13:JZR13 KJL13:KJN13 KTH13:KTJ13 LDD13:LDF13 LMZ13:LNB13 LWV13:LWX13 MGR13:MGT13 MQN13:MQP13 NAJ13:NAL13 NKF13:NKH13 NUB13:NUD13 ODX13:ODZ13 ONT13:ONV13 OXP13:OXR13 PHL13:PHN13 PRH13:PRJ13 QBD13:QBF13 QKZ13:QLB13 QUV13:QUX13 RER13:RET13 RON13:ROP13 RYJ13:RYL13 SIF13:SIH13 SSB13:SSD13 TBX13:TBZ13 TLT13:TLV13 TVP13:TVR13 UFL13:UFN13 UPH13:UPJ13 UZD13:UZF13 VIZ13:VJB13 VSV13:VSX13 WCR13:WCT13 WMN13:WMP13">
      <formula1>18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N29"/>
  <sheetViews>
    <sheetView topLeftCell="A17" zoomScale="50" zoomScaleNormal="50" zoomScalePageLayoutView="50" workbookViewId="0">
      <selection activeCell="E10" sqref="E10"/>
    </sheetView>
  </sheetViews>
  <sheetFormatPr defaultColWidth="8.85546875" defaultRowHeight="21"/>
  <cols>
    <col min="1" max="1" width="5.42578125" style="157" customWidth="1"/>
    <col min="2" max="39" width="8.85546875" style="157"/>
    <col min="40" max="40" width="49.7109375" style="157" customWidth="1"/>
    <col min="41" max="16384" width="8.85546875" style="157"/>
  </cols>
  <sheetData>
    <row r="1" spans="1:40" s="73" customFormat="1" ht="20.25" customHeight="1" thickBot="1"/>
    <row r="2" spans="1:40" s="148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</row>
    <row r="3" spans="1:40" s="148" customFormat="1" ht="20.25" customHeight="1">
      <c r="Y3" s="149"/>
    </row>
    <row r="4" spans="1:40" s="73" customFormat="1" ht="26.1" customHeight="1">
      <c r="A4" s="160" t="s">
        <v>205</v>
      </c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</row>
    <row r="5" spans="1:40" s="73" customFormat="1" ht="20.25" customHeight="1">
      <c r="A5" s="150"/>
      <c r="B5" s="151"/>
    </row>
    <row r="6" spans="1:40" s="90" customFormat="1" ht="26.25">
      <c r="A6" s="91"/>
      <c r="B6" s="161"/>
      <c r="C6" s="75" t="s">
        <v>167</v>
      </c>
      <c r="D6" s="91" t="s">
        <v>198</v>
      </c>
      <c r="E6" s="91"/>
      <c r="F6" s="91"/>
      <c r="G6" s="91"/>
      <c r="H6" s="91"/>
      <c r="I6" s="91"/>
    </row>
    <row r="7" spans="1:40" s="162" customFormat="1" ht="26.25"/>
    <row r="8" spans="1:40" s="162" customFormat="1" ht="26.25">
      <c r="B8" s="161"/>
      <c r="C8" s="75" t="s">
        <v>168</v>
      </c>
      <c r="D8" s="91" t="s">
        <v>199</v>
      </c>
    </row>
    <row r="9" spans="1:40" s="162" customFormat="1" ht="26.25"/>
    <row r="10" spans="1:40" s="162" customFormat="1" ht="26.25">
      <c r="B10" s="161"/>
      <c r="C10" s="75" t="s">
        <v>169</v>
      </c>
      <c r="D10" s="91" t="s">
        <v>171</v>
      </c>
    </row>
    <row r="11" spans="1:40" s="162" customFormat="1" ht="26.25"/>
    <row r="12" spans="1:40" s="162" customFormat="1" ht="26.25">
      <c r="B12" s="161"/>
      <c r="C12" s="75" t="s">
        <v>170</v>
      </c>
      <c r="D12" s="91" t="s">
        <v>200</v>
      </c>
    </row>
    <row r="13" spans="1:40" s="153" customFormat="1"/>
    <row r="14" spans="1:40" s="153" customFormat="1" ht="27.6" customHeight="1">
      <c r="B14" s="154" t="s">
        <v>173</v>
      </c>
      <c r="I14" s="218"/>
      <c r="J14" s="219"/>
      <c r="K14" s="219"/>
      <c r="L14" s="219"/>
      <c r="M14" s="219"/>
      <c r="N14" s="220"/>
      <c r="O14" s="220"/>
      <c r="P14" s="220"/>
      <c r="Q14" s="220"/>
      <c r="R14" s="221"/>
    </row>
    <row r="15" spans="1:40" s="153" customFormat="1" ht="27.6" customHeight="1">
      <c r="B15" s="154"/>
      <c r="P15" s="155"/>
      <c r="Q15" s="155"/>
      <c r="R15" s="155"/>
    </row>
    <row r="16" spans="1:40" s="153" customFormat="1" ht="27.6" customHeight="1">
      <c r="B16" s="154" t="s">
        <v>172</v>
      </c>
      <c r="I16" s="222"/>
      <c r="J16" s="223"/>
      <c r="K16" s="223"/>
      <c r="L16" s="223"/>
      <c r="M16" s="223"/>
      <c r="N16" s="224"/>
      <c r="O16" s="224"/>
      <c r="P16" s="224"/>
      <c r="Q16" s="224"/>
      <c r="R16" s="225"/>
    </row>
    <row r="17" spans="2:40" s="153" customFormat="1">
      <c r="B17" s="154" t="s">
        <v>214</v>
      </c>
    </row>
    <row r="18" spans="2:40" s="153" customFormat="1">
      <c r="B18" s="154"/>
    </row>
    <row r="19" spans="2:40" s="153" customFormat="1" ht="30" customHeight="1">
      <c r="B19" s="152" t="s">
        <v>151</v>
      </c>
      <c r="C19" s="73"/>
      <c r="D19" s="73"/>
      <c r="I19" s="152" t="s">
        <v>152</v>
      </c>
      <c r="J19" s="156"/>
      <c r="K19" s="152"/>
      <c r="L19" s="152" t="s">
        <v>153</v>
      </c>
      <c r="M19" s="156"/>
    </row>
    <row r="21" spans="2:40" s="100" customFormat="1" ht="27.75">
      <c r="B21" s="159" t="s">
        <v>177</v>
      </c>
    </row>
    <row r="22" spans="2:40" s="100" customFormat="1" ht="26.25">
      <c r="B22" s="158"/>
    </row>
    <row r="23" spans="2:40" s="100" customFormat="1" ht="26.25">
      <c r="B23" s="214" t="s">
        <v>206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</row>
    <row r="24" spans="2:40" s="100" customFormat="1" ht="26.25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</row>
    <row r="25" spans="2:40" s="100" customFormat="1" ht="408.95" customHeight="1">
      <c r="B25" s="21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7"/>
    </row>
    <row r="26" spans="2:40" s="100" customFormat="1" ht="26.25"/>
    <row r="27" spans="2:40" s="100" customFormat="1" ht="26.25">
      <c r="B27" s="214" t="s">
        <v>207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</row>
    <row r="28" spans="2:40" s="100" customFormat="1" ht="26.25"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</row>
    <row r="29" spans="2:40" s="100" customFormat="1" ht="409.5" customHeight="1">
      <c r="B29" s="215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7"/>
    </row>
  </sheetData>
  <mergeCells count="9">
    <mergeCell ref="B27:AN27"/>
    <mergeCell ref="B28:AN28"/>
    <mergeCell ref="B29:AN29"/>
    <mergeCell ref="A2:AN2"/>
    <mergeCell ref="B25:AN25"/>
    <mergeCell ref="I14:R14"/>
    <mergeCell ref="I16:R16"/>
    <mergeCell ref="B24:AN24"/>
    <mergeCell ref="B23:AN2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N12"/>
  <sheetViews>
    <sheetView zoomScale="50" zoomScaleNormal="50" zoomScalePageLayoutView="50" workbookViewId="0">
      <selection activeCell="B12" sqref="B12:AN12"/>
    </sheetView>
  </sheetViews>
  <sheetFormatPr defaultColWidth="8.85546875" defaultRowHeight="28.5"/>
  <cols>
    <col min="1" max="1" width="4.42578125" style="170" customWidth="1"/>
    <col min="2" max="16384" width="8.85546875" style="170"/>
  </cols>
  <sheetData>
    <row r="1" spans="1:40" s="163" customFormat="1" ht="20.25" customHeight="1" thickBot="1"/>
    <row r="2" spans="1:40" s="16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</row>
    <row r="3" spans="1:40" s="164" customFormat="1" ht="20.25" customHeight="1">
      <c r="Y3" s="165"/>
    </row>
    <row r="4" spans="1:40" s="163" customFormat="1" ht="27.75">
      <c r="A4" s="160" t="s">
        <v>205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</row>
    <row r="5" spans="1:40" s="163" customFormat="1" ht="20.25" customHeight="1">
      <c r="A5" s="168"/>
      <c r="B5" s="169"/>
    </row>
    <row r="6" spans="1:40">
      <c r="B6" s="159" t="s">
        <v>243</v>
      </c>
    </row>
    <row r="7" spans="1:40">
      <c r="B7" s="159"/>
    </row>
    <row r="8" spans="1:40">
      <c r="B8" s="226" t="s">
        <v>233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</row>
    <row r="9" spans="1:40" ht="408.95" customHeight="1">
      <c r="B9" s="215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7"/>
    </row>
    <row r="11" spans="1:40">
      <c r="B11" s="226" t="s">
        <v>234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</row>
    <row r="12" spans="1:40" ht="408.95" customHeight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7"/>
    </row>
  </sheetData>
  <mergeCells count="5">
    <mergeCell ref="B8:AN8"/>
    <mergeCell ref="B9:AN9"/>
    <mergeCell ref="B11:AN11"/>
    <mergeCell ref="B12:AN12"/>
    <mergeCell ref="A2:AN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N17"/>
  <sheetViews>
    <sheetView topLeftCell="A10" zoomScale="50" zoomScaleNormal="50" zoomScalePageLayoutView="50" workbookViewId="0">
      <selection activeCell="A2" sqref="A2:AN2"/>
    </sheetView>
  </sheetViews>
  <sheetFormatPr defaultColWidth="8.85546875" defaultRowHeight="28.5"/>
  <cols>
    <col min="1" max="1" width="5.140625" style="170" customWidth="1"/>
    <col min="2" max="39" width="8.85546875" style="170"/>
    <col min="40" max="40" width="100.7109375" style="170" customWidth="1"/>
    <col min="41" max="16384" width="8.85546875" style="170"/>
  </cols>
  <sheetData>
    <row r="1" spans="1:40" s="163" customFormat="1" ht="20.25" customHeight="1" thickBot="1"/>
    <row r="2" spans="1:40" s="17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</row>
    <row r="3" spans="1:40" s="164" customFormat="1" ht="20.25" customHeight="1">
      <c r="Y3" s="165"/>
    </row>
    <row r="4" spans="1:40" s="163" customFormat="1" ht="27.75">
      <c r="A4" s="160" t="s">
        <v>205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</row>
    <row r="5" spans="1:40" s="163" customFormat="1" ht="20.25" customHeight="1">
      <c r="A5" s="168"/>
      <c r="B5" s="169"/>
    </row>
    <row r="6" spans="1:40">
      <c r="B6" s="159" t="s">
        <v>179</v>
      </c>
    </row>
    <row r="7" spans="1:40" ht="63.95" customHeight="1">
      <c r="B7" s="226" t="s">
        <v>216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</row>
    <row r="8" spans="1:40" ht="408" customHeight="1">
      <c r="B8" s="215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</row>
    <row r="10" spans="1:40">
      <c r="B10" s="159" t="s">
        <v>217</v>
      </c>
    </row>
    <row r="11" spans="1:40" ht="72.95" customHeight="1">
      <c r="B11" s="226" t="s">
        <v>218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</row>
    <row r="12" spans="1:40" ht="408" customHeight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7"/>
    </row>
    <row r="13" spans="1:40" s="171" customFormat="1"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</row>
    <row r="14" spans="1:40">
      <c r="B14" s="159" t="s">
        <v>219</v>
      </c>
    </row>
    <row r="15" spans="1:40" ht="60.95" customHeight="1">
      <c r="B15" s="226" t="s">
        <v>220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</row>
    <row r="16" spans="1:40"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</row>
    <row r="17" spans="2:40" ht="408" customHeight="1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7"/>
    </row>
  </sheetData>
  <mergeCells count="8">
    <mergeCell ref="A2:AN2"/>
    <mergeCell ref="B7:AN7"/>
    <mergeCell ref="B17:AN17"/>
    <mergeCell ref="B8:AN8"/>
    <mergeCell ref="B11:AN11"/>
    <mergeCell ref="B12:AN12"/>
    <mergeCell ref="B15:AN15"/>
    <mergeCell ref="B16:AN1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2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G15"/>
  <sheetViews>
    <sheetView topLeftCell="A4" zoomScale="50" zoomScaleNormal="50" zoomScalePageLayoutView="50" workbookViewId="0">
      <selection activeCell="AI11" sqref="AI11"/>
    </sheetView>
  </sheetViews>
  <sheetFormatPr defaultColWidth="8.85546875" defaultRowHeight="28.5"/>
  <cols>
    <col min="1" max="1" width="4.140625" style="170" customWidth="1"/>
    <col min="2" max="32" width="8.85546875" style="170"/>
    <col min="33" max="33" width="21.42578125" style="170" customWidth="1"/>
    <col min="34" max="16384" width="8.85546875" style="170"/>
  </cols>
  <sheetData>
    <row r="1" spans="1:33" s="163" customFormat="1" ht="20.25" customHeight="1" thickBot="1"/>
    <row r="2" spans="1:33" s="17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1:33" s="164" customFormat="1" ht="20.25" customHeight="1">
      <c r="Y3" s="165"/>
    </row>
    <row r="4" spans="1:33" s="163" customFormat="1" ht="27.75">
      <c r="A4" s="160" t="s">
        <v>166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spans="1:33" s="163" customFormat="1" ht="20.25" customHeight="1">
      <c r="A5" s="168"/>
      <c r="B5" s="169"/>
    </row>
    <row r="7" spans="1:33">
      <c r="B7" s="159" t="s">
        <v>230</v>
      </c>
    </row>
    <row r="8" spans="1:33">
      <c r="B8" s="159"/>
    </row>
    <row r="9" spans="1:33">
      <c r="B9" s="226" t="s">
        <v>208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</row>
    <row r="10" spans="1:33"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</row>
    <row r="11" spans="1:33" ht="408.95" customHeight="1"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7"/>
    </row>
    <row r="12" spans="1:33"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</row>
    <row r="13" spans="1:33">
      <c r="B13" s="226" t="s">
        <v>244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</row>
    <row r="14" spans="1:33"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</row>
    <row r="15" spans="1:33" ht="408.95" customHeight="1"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7"/>
    </row>
  </sheetData>
  <mergeCells count="7">
    <mergeCell ref="B14:AG14"/>
    <mergeCell ref="B15:AG15"/>
    <mergeCell ref="A2:AG2"/>
    <mergeCell ref="B9:AG9"/>
    <mergeCell ref="B10:AG10"/>
    <mergeCell ref="B11:AG11"/>
    <mergeCell ref="B13:AG1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G12"/>
  <sheetViews>
    <sheetView topLeftCell="A3" zoomScale="50" zoomScaleNormal="50" zoomScalePageLayoutView="50" workbookViewId="0">
      <selection activeCell="N5" sqref="N5"/>
    </sheetView>
  </sheetViews>
  <sheetFormatPr defaultColWidth="8.85546875" defaultRowHeight="28.5"/>
  <cols>
    <col min="1" max="1" width="3.85546875" style="170" customWidth="1"/>
    <col min="2" max="32" width="8.85546875" style="170"/>
    <col min="33" max="33" width="37.42578125" style="170" customWidth="1"/>
    <col min="34" max="16384" width="8.85546875" style="170"/>
  </cols>
  <sheetData>
    <row r="1" spans="1:33" s="163" customFormat="1" ht="20.25" customHeight="1" thickBot="1"/>
    <row r="2" spans="1:33" s="16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1:33" s="164" customFormat="1" ht="20.25" customHeight="1">
      <c r="Y3" s="165"/>
    </row>
    <row r="4" spans="1:33" s="163" customFormat="1" ht="27.75">
      <c r="A4" s="160" t="s">
        <v>166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spans="1:33" s="163" customFormat="1" ht="20.25" customHeight="1">
      <c r="A5" s="168"/>
      <c r="B5" s="169"/>
    </row>
    <row r="6" spans="1:33">
      <c r="B6" s="159" t="s">
        <v>231</v>
      </c>
    </row>
    <row r="7" spans="1:33" ht="129.94999999999999" customHeight="1">
      <c r="B7" s="226" t="s">
        <v>185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</row>
    <row r="8" spans="1:33" ht="408.95" customHeight="1">
      <c r="B8" s="215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7"/>
    </row>
    <row r="10" spans="1:33">
      <c r="B10" s="159" t="s">
        <v>232</v>
      </c>
    </row>
    <row r="11" spans="1:33" ht="62.1" customHeight="1">
      <c r="B11" s="226" t="s">
        <v>178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</row>
    <row r="12" spans="1:33" ht="408.95" customHeight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7"/>
    </row>
  </sheetData>
  <mergeCells count="5">
    <mergeCell ref="B12:AG12"/>
    <mergeCell ref="B7:AG7"/>
    <mergeCell ref="B8:AG8"/>
    <mergeCell ref="B11:AG11"/>
    <mergeCell ref="A2:AG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G10"/>
  <sheetViews>
    <sheetView zoomScale="50" zoomScaleNormal="50" zoomScalePageLayoutView="50" workbookViewId="0">
      <selection activeCell="L13" sqref="L13"/>
    </sheetView>
  </sheetViews>
  <sheetFormatPr defaultColWidth="8.85546875" defaultRowHeight="28.5"/>
  <cols>
    <col min="1" max="1" width="4.42578125" style="170" customWidth="1"/>
    <col min="2" max="16384" width="8.85546875" style="170"/>
  </cols>
  <sheetData>
    <row r="1" spans="1:33" s="163" customFormat="1" ht="20.25" customHeight="1" thickBot="1"/>
    <row r="2" spans="1:33" s="16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1:33" s="164" customFormat="1" ht="20.25" customHeight="1">
      <c r="Y3" s="165"/>
    </row>
    <row r="4" spans="1:33" s="163" customFormat="1" ht="27.75">
      <c r="A4" s="160" t="s">
        <v>166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spans="1:33" s="163" customFormat="1" ht="20.25" customHeight="1">
      <c r="A5" s="168"/>
      <c r="B5" s="169"/>
    </row>
    <row r="7" spans="1:33">
      <c r="B7" s="159" t="s">
        <v>235</v>
      </c>
    </row>
    <row r="8" spans="1:33" ht="45" customHeight="1">
      <c r="B8" s="227" t="s">
        <v>236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</row>
    <row r="9" spans="1:33"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</row>
    <row r="10" spans="1:33" ht="408.95" customHeight="1">
      <c r="B10" s="215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7"/>
    </row>
  </sheetData>
  <mergeCells count="4">
    <mergeCell ref="A2:AG2"/>
    <mergeCell ref="B8:AG8"/>
    <mergeCell ref="B9:AG9"/>
    <mergeCell ref="B10:AG1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G9"/>
  <sheetViews>
    <sheetView zoomScale="50" zoomScaleNormal="50" zoomScalePageLayoutView="50" workbookViewId="0">
      <selection activeCell="L11" sqref="L11"/>
    </sheetView>
  </sheetViews>
  <sheetFormatPr defaultColWidth="8.85546875" defaultRowHeight="28.5"/>
  <cols>
    <col min="1" max="1" width="5.42578125" style="170" customWidth="1"/>
    <col min="2" max="16384" width="8.85546875" style="170"/>
  </cols>
  <sheetData>
    <row r="1" spans="1:33" s="163" customFormat="1" ht="20.25" customHeight="1" thickBot="1"/>
    <row r="2" spans="1:33" s="164" customFormat="1" ht="30.75" thickBot="1">
      <c r="A2" s="184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1:33" s="164" customFormat="1" ht="20.25" customHeight="1">
      <c r="Y3" s="165"/>
    </row>
    <row r="4" spans="1:33" s="163" customFormat="1" ht="27.75">
      <c r="A4" s="160" t="s">
        <v>166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spans="1:33" s="163" customFormat="1" ht="20.25" customHeight="1">
      <c r="A5" s="168"/>
      <c r="B5" s="169"/>
    </row>
    <row r="7" spans="1:33">
      <c r="B7" s="159" t="s">
        <v>237</v>
      </c>
    </row>
    <row r="8" spans="1:33" ht="72" customHeight="1">
      <c r="B8" s="226" t="s">
        <v>238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</row>
    <row r="9" spans="1:33" ht="408.95" customHeight="1">
      <c r="B9" s="215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7"/>
    </row>
  </sheetData>
  <mergeCells count="3">
    <mergeCell ref="A2:AG2"/>
    <mergeCell ref="B8:AG8"/>
    <mergeCell ref="B9:AG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</vt:i4>
      </vt:variant>
    </vt:vector>
  </HeadingPairs>
  <TitlesOfParts>
    <vt:vector size="18" baseType="lpstr">
      <vt:lpstr>COPERTINA</vt:lpstr>
      <vt:lpstr>ANAGRAFICA</vt:lpstr>
      <vt:lpstr>DESCRIZIONE (1)</vt:lpstr>
      <vt:lpstr>DESCRIZIONE (2)</vt:lpstr>
      <vt:lpstr>DESCRIZIONE (3-4-5)</vt:lpstr>
      <vt:lpstr>DESCRIZIONE (6)</vt:lpstr>
      <vt:lpstr>DESCRIZIONE (7-8)</vt:lpstr>
      <vt:lpstr>DESCRIZIONE (9)</vt:lpstr>
      <vt:lpstr>DESCRIZIONE (10)</vt:lpstr>
      <vt:lpstr>INVESTIMENTI</vt:lpstr>
      <vt:lpstr>PERSONALE</vt:lpstr>
      <vt:lpstr> BUDGET OSPITALITA</vt:lpstr>
      <vt:lpstr> BUDGET RISTORAZIONE</vt:lpstr>
      <vt:lpstr>BUDGET PRODOTTI</vt:lpstr>
      <vt:lpstr>BUDGET SERVIZI</vt:lpstr>
      <vt:lpstr>CONTO ECONOMICO</vt:lpstr>
      <vt:lpstr>REDDITIVITA</vt:lpstr>
      <vt:lpstr>COPERTINA!Area_stampa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2020-11-25T11:11:09Z</cp:lastPrinted>
  <dcterms:created xsi:type="dcterms:W3CDTF">2016-06-15T07:45:54Z</dcterms:created>
  <dcterms:modified xsi:type="dcterms:W3CDTF">2020-11-25T11:18:02Z</dcterms:modified>
</cp:coreProperties>
</file>